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24226"/>
  <bookViews>
    <workbookView xWindow="65416" yWindow="65416" windowWidth="29040" windowHeight="15840" activeTab="1"/>
  </bookViews>
  <sheets>
    <sheet name="EN. Termica ed Elettrica__DEMO" sheetId="1" r:id="rId1"/>
    <sheet name="Tabella sintesi del PEF__DEMO" sheetId="2" r:id="rId2"/>
  </sheets>
  <definedNames>
    <definedName name="_xlnm.Print_Area" localSheetId="0">'EN. Termica ed Elettrica__DEMO'!$A$1:$T$51</definedName>
    <definedName name="_xlnm.Print_Area" localSheetId="1">'Tabella sintesi del PEF__DEMO'!$A$1:$L$41</definedName>
  </definedNames>
  <calcPr calcId="191029"/>
  <extLst/>
</workbook>
</file>

<file path=xl/sharedStrings.xml><?xml version="1.0" encoding="utf-8"?>
<sst xmlns="http://schemas.openxmlformats.org/spreadsheetml/2006/main" count="197" uniqueCount="96">
  <si>
    <t>1246A</t>
  </si>
  <si>
    <t>1246B</t>
  </si>
  <si>
    <t>1246C</t>
  </si>
  <si>
    <t>1246D</t>
  </si>
  <si>
    <t>1246E</t>
  </si>
  <si>
    <t>1247FG</t>
  </si>
  <si>
    <t>1247GH</t>
  </si>
  <si>
    <t>1248L</t>
  </si>
  <si>
    <t>1248M</t>
  </si>
  <si>
    <t>2013-14</t>
  </si>
  <si>
    <t>2014-15</t>
  </si>
  <si>
    <t>2015-16</t>
  </si>
  <si>
    <t>MEDIA</t>
  </si>
  <si>
    <t>1247I</t>
  </si>
  <si>
    <t>(kWhe/anno)</t>
  </si>
  <si>
    <t>% risparmio</t>
  </si>
  <si>
    <t>- LOTTO A -</t>
  </si>
  <si>
    <t>CONTRATTO DI PRESTAZIONE ENERGETICA</t>
  </si>
  <si>
    <t>TABELLA RIASSUNTIVA DEI DATI UTILIZZATI PER IL CALCOLO DEI RISPARMI DERIVANTI DAGLI INTERVENTI DI RIQUALIFICAZIONE ENERGETICA NEI SINGOLI COMPENDI:</t>
  </si>
  <si>
    <t>C.F.</t>
  </si>
  <si>
    <t>C.F. =</t>
  </si>
  <si>
    <t>Centrale Termica</t>
  </si>
  <si>
    <t>C.T. =</t>
  </si>
  <si>
    <t>vano scala (parti comuni)</t>
  </si>
  <si>
    <t>v. sc. =</t>
  </si>
  <si>
    <t>Codice Fabbricato (i dati relativi alla p.ed. sono specificati nel Disciplinare Tecnico)</t>
  </si>
  <si>
    <t>(*)</t>
  </si>
  <si>
    <r>
      <t>POVO</t>
    </r>
    <r>
      <rPr>
        <sz val="12"/>
        <color theme="1"/>
        <rFont val="Calibri"/>
        <family val="2"/>
        <scheme val="minor"/>
      </rPr>
      <t>, Via Sabbioni</t>
    </r>
  </si>
  <si>
    <r>
      <t>MELTA</t>
    </r>
    <r>
      <rPr>
        <sz val="12"/>
        <color theme="1"/>
        <rFont val="Calibri"/>
        <family val="2"/>
        <scheme val="minor"/>
      </rPr>
      <t>, Via Giongo</t>
    </r>
  </si>
  <si>
    <t>%</t>
  </si>
  <si>
    <t>Quota per il calcolo dei RISPARMI</t>
  </si>
  <si>
    <r>
      <t xml:space="preserve">6412 </t>
    </r>
    <r>
      <rPr>
        <sz val="9"/>
        <rFont val="Calibri"/>
        <family val="2"/>
        <scheme val="minor"/>
      </rPr>
      <t>(*)</t>
    </r>
  </si>
  <si>
    <r>
      <t xml:space="preserve">6574 </t>
    </r>
    <r>
      <rPr>
        <sz val="9"/>
        <color theme="1"/>
        <rFont val="Calibri"/>
        <family val="2"/>
        <scheme val="minor"/>
      </rPr>
      <t>(*)</t>
    </r>
  </si>
  <si>
    <t>(kWht)</t>
  </si>
  <si>
    <t>PER IL MIGLIORAMENTO DELL'EFFICIENZA ENERGETICA DI EDIFICI DI EDILIZIA RESIDENZIALE PUBBLICA CON CONSEGUIMENTO DI RISULTATO GARANTITO E FINANZIAMENTO TRAMITE TERZI</t>
  </si>
  <si>
    <t>(da Diagnosi En.)</t>
  </si>
  <si>
    <t>Consumo Energia ELETTRICA (EE)</t>
  </si>
  <si>
    <t>Consumo Energia TERMICA (ET)</t>
  </si>
  <si>
    <t>Baseline da consumi storici di ITEA s.p.a. destagionalizzati con GG medi storici del parco impianti di Trento</t>
  </si>
  <si>
    <t>Consumo da valutazioni energetiche</t>
  </si>
  <si>
    <t>Baseline consumo En. Elettrica</t>
  </si>
  <si>
    <t>-</t>
  </si>
  <si>
    <t>(valore per v. sc.)              da Diagnosi En.</t>
  </si>
  <si>
    <t>(valore per C.T.)                da Diagnosi En.</t>
  </si>
  <si>
    <t>(valore considerato)     da Diagnosi En.</t>
  </si>
  <si>
    <t>(valore per C.T.)             da Diagnosi En.</t>
  </si>
  <si>
    <t>(valore per v. sc.)                   da Diagnosi En.</t>
  </si>
  <si>
    <t>(solo C.T.)                           da Diagnosi En.</t>
  </si>
  <si>
    <t>(solo v. sc.)                                   da Diagnosi En.</t>
  </si>
  <si>
    <t>(C.T. + v.sc.)                       da Diagnosi En.</t>
  </si>
  <si>
    <t>(*) il dato inserito è quello rilevato nelle indagini preliminari condotte per la redazione delle Diagnosi Energetiche, comunicato direttamente dall'utente del C.F. 983</t>
  </si>
  <si>
    <t>TABELLA DI SINTESI DEL PEF_PERCENTUALI DI RISPARMIO</t>
  </si>
  <si>
    <t>Nella tabella sottostante sono riportati i dati di Baseline, relativi ai consumi storici di Energia Elettrica e di Energia Termica primaria destagionalizzata, relativi all'ultimo triennio. Le percentuali di risparmio energetico dovranno essere estrapolate dalle Diagnosi Energetiche, che il Concorrente redige in congruenza agli interventi scelti e alle tecnologie adottate nel Progetto di Fattibilità che presenterà in sede di Offerta.</t>
  </si>
  <si>
    <t>ATTENZIONE: inserire un numero intero. Non sono ammessi valori percentuali con decimali.</t>
  </si>
  <si>
    <r>
      <t>Le percentuali di risparmio energetico dovranno essere quelle riportate nel PEF per il calcolo di EE</t>
    </r>
    <r>
      <rPr>
        <vertAlign val="subscript"/>
        <sz val="10"/>
        <color theme="1"/>
        <rFont val="Calibri"/>
        <family val="2"/>
        <scheme val="minor"/>
      </rPr>
      <t xml:space="preserve">rif </t>
    </r>
    <r>
      <rPr>
        <sz val="10"/>
        <color theme="1"/>
        <rFont val="Calibri"/>
        <family val="2"/>
        <scheme val="minor"/>
      </rPr>
      <t>ed ET</t>
    </r>
    <r>
      <rPr>
        <vertAlign val="subscript"/>
        <sz val="10"/>
        <color theme="1"/>
        <rFont val="Calibri"/>
        <family val="2"/>
        <scheme val="minor"/>
      </rPr>
      <t>rif</t>
    </r>
    <r>
      <rPr>
        <sz val="10"/>
        <color theme="1"/>
        <rFont val="Calibri"/>
        <family val="2"/>
        <scheme val="minor"/>
      </rPr>
      <t xml:space="preserve"> offerti in sede di gara dal Concorrente</t>
    </r>
    <r>
      <rPr>
        <sz val="10"/>
        <color theme="1"/>
        <rFont val="Calibri"/>
        <family val="2"/>
        <scheme val="minor"/>
      </rPr>
      <t>.</t>
    </r>
  </si>
  <si>
    <t>Risparmio EE Offerto</t>
  </si>
  <si>
    <t>Risparmio ET Offerto</t>
  </si>
  <si>
    <t>(valore per v. sc.)
 da Diagnosi En.</t>
  </si>
  <si>
    <t>TABELLA DI SINTESI DEL PEF_CONSUMI OFFERTI E RISPARMIO GARANTITO</t>
  </si>
  <si>
    <r>
      <t>La tabella sottostante riporta l’elenco dei C.F. Edifici/Compendi oggetto dell’EPC e i consumi massimi attesi derivanti dal PEF posto a base di gara.
Sulla base delle Diagnosi Energetiche predisposte dal Concorrente e delle soluzioni tecnologiche e proposte migliorative individuate per formulare l’Offerta, il Concorrente stesso deve indicare nella tabella il Consumo di Energia Termica ed Elettrica che intende raggiungere dopo aver eseguito i lavori di miglioramento dell’efficienza energetica (i Consumi di Baseline dell’ultimo triennio sono riportati nella documentazione a base di gara).
I consumi indicati,</t>
    </r>
    <r>
      <rPr>
        <b/>
        <sz val="10"/>
        <color theme="1"/>
        <rFont val="Arial"/>
        <family val="2"/>
      </rPr>
      <t xml:space="preserve"> calcolati con le modalità previste nel Disciplinare Tecnico </t>
    </r>
    <r>
      <rPr>
        <sz val="10"/>
        <color theme="1"/>
        <rFont val="Arial"/>
        <family val="2"/>
      </rPr>
      <t xml:space="preserve">posto a base di gara, dovranno essere coerenti con i calcoli effettuati nelle Diagnosi Energetiche del Concorrente e con le classi riportate in tabella dallo stesso e </t>
    </r>
    <r>
      <rPr>
        <b/>
        <sz val="10"/>
        <color theme="1"/>
        <rFont val="Arial"/>
        <family val="2"/>
      </rPr>
      <t>diventeranno le soglie contrattuali vincolanti, di riferimento per la verifica dell’Obiettivo 2</t>
    </r>
    <r>
      <rPr>
        <sz val="10"/>
        <color theme="1"/>
        <rFont val="Arial"/>
        <family val="2"/>
      </rPr>
      <t xml:space="preserve"> riportato nello schema di Contratto e nel Disciplinare Tecnico.
La somma del Consumo di Energia Termica Offerto con il Risparmio Garantito di Energia Termica riportato, dovrà dare il Consumo di Energia Termica di Baseline a base di gara; lo stesso si dovrà verificare per il Consumo di Energia Elettrica.
Il Concorrente deve compilare la tabella sottostante coerentemente con i dati inseriti nell’Offerta Tecnica ed Economica.</t>
    </r>
  </si>
  <si>
    <t>Nota: Inserire valori interi nella tabella.</t>
  </si>
  <si>
    <t>TABELLA 2_CALCOLO DELLO SCARTO QUADRATICO MEDIO PONDERATO DELL’INTERO LOTTO</t>
  </si>
  <si>
    <t>LOTTO</t>
  </si>
  <si>
    <t>C.F. EDIFICIO/
COMPENDIO</t>
  </si>
  <si>
    <t>INDIRIZZO</t>
  </si>
  <si>
    <t>CONSUMO</t>
  </si>
  <si>
    <t>i</t>
  </si>
  <si>
    <t>MASSIMO ATTESO</t>
  </si>
  <si>
    <t>CONSUMO MASSIMO</t>
  </si>
  <si>
    <t>RISPARMIO GARANTITO</t>
  </si>
  <si>
    <t>di Energia Termica</t>
  </si>
  <si>
    <t>di Energia Elettrica</t>
  </si>
  <si>
    <t>A BASE DI GARA</t>
  </si>
  <si>
    <t>OFFERTO</t>
  </si>
  <si>
    <t>ETrif,k</t>
  </si>
  <si>
    <t>EErif,k</t>
  </si>
  <si>
    <t>REGt</t>
  </si>
  <si>
    <t>REGe</t>
  </si>
  <si>
    <r>
      <t>(kWh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/a)</t>
    </r>
  </si>
  <si>
    <r>
      <t>(kWh</t>
    </r>
    <r>
      <rPr>
        <vertAlign val="subscript"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>/a)</t>
    </r>
  </si>
  <si>
    <r>
      <t>(kWh</t>
    </r>
    <r>
      <rPr>
        <vertAlign val="subscript"/>
        <sz val="9"/>
        <rFont val="Calibri"/>
        <family val="2"/>
        <scheme val="minor"/>
      </rPr>
      <t>t</t>
    </r>
    <r>
      <rPr>
        <sz val="9"/>
        <rFont val="Calibri"/>
        <family val="2"/>
        <scheme val="minor"/>
      </rPr>
      <t>/a)</t>
    </r>
  </si>
  <si>
    <r>
      <t>(kWh</t>
    </r>
    <r>
      <rPr>
        <vertAlign val="subscript"/>
        <sz val="9"/>
        <rFont val="Calibri"/>
        <family val="2"/>
        <scheme val="minor"/>
      </rPr>
      <t>e</t>
    </r>
    <r>
      <rPr>
        <sz val="9"/>
        <rFont val="Calibri"/>
        <family val="2"/>
        <scheme val="minor"/>
      </rPr>
      <t>/a)</t>
    </r>
  </si>
  <si>
    <t>A</t>
  </si>
  <si>
    <t>Via Sabbioni n. 6/1
Povo, Trento</t>
  </si>
  <si>
    <t>Via Sabbioni n. 2,4,6
Povo, Trento</t>
  </si>
  <si>
    <t>Via Sabbioni n. 8
Povo, Trento</t>
  </si>
  <si>
    <t>Via Sabbioni n. 10, 12
Povo, Trento</t>
  </si>
  <si>
    <t>Via Sabbioni n. 14, 16, 18
Povo, Trento</t>
  </si>
  <si>
    <t>Via Sabbioni n. 20, 22
Povo, Trento</t>
  </si>
  <si>
    <t>Via F. A. Giongo 1, 3, 5, 9, 11, 13
Gardolo, Trento</t>
  </si>
  <si>
    <t>1247F/G</t>
  </si>
  <si>
    <t>Via F. A. Giongo 15, 17, 19, 21
Gardolo, Trento</t>
  </si>
  <si>
    <t>1247G/H</t>
  </si>
  <si>
    <t>Via F. A. Giongo 2, 4
Gardolo, Trento</t>
  </si>
  <si>
    <t>FOGLIO DI AUSILIO PER LA COMPILAZIONE DELL'OFFERTA - SINTESI</t>
  </si>
  <si>
    <t>FOGLIO DI AUSILIO PER LA COMPILAZIONE DELL'OFFERTA - PERCENTUALI DI RISPARMIO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</si>
</sst>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vertAlign val="subscript"/>
      <sz val="9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B3B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 applyBorder="1" applyProtection="1">
      <protection/>
    </xf>
    <xf numFmtId="0" fontId="3" fillId="0" borderId="0" xfId="0" applyFont="1" applyProtection="1">
      <protection/>
    </xf>
    <xf numFmtId="0" fontId="3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right"/>
      <protection/>
    </xf>
    <xf numFmtId="0" fontId="3" fillId="0" borderId="1" xfId="0" applyFont="1" applyBorder="1" applyProtection="1"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8" fillId="0" borderId="0" xfId="0" applyFont="1" applyProtection="1">
      <protection/>
    </xf>
    <xf numFmtId="0" fontId="7" fillId="0" borderId="0" xfId="0" applyFont="1" applyBorder="1" applyProtection="1"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4" fillId="0" borderId="0" xfId="0" applyFont="1" applyBorder="1" applyProtection="1">
      <protection/>
    </xf>
    <xf numFmtId="0" fontId="4" fillId="2" borderId="2" xfId="0" applyFont="1" applyFill="1" applyBorder="1" applyAlignment="1" applyProtection="1">
      <alignment horizontal="center" wrapText="1"/>
      <protection/>
    </xf>
    <xf numFmtId="0" fontId="4" fillId="3" borderId="2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 applyProtection="1">
      <alignment horizontal="center" wrapText="1"/>
      <protection/>
    </xf>
    <xf numFmtId="0" fontId="4" fillId="0" borderId="0" xfId="0" applyFont="1" applyProtection="1"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top" wrapText="1"/>
      <protection/>
    </xf>
    <xf numFmtId="0" fontId="4" fillId="3" borderId="3" xfId="0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Protection="1">
      <protection/>
    </xf>
    <xf numFmtId="0" fontId="10" fillId="0" borderId="4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0" xfId="0" applyFont="1" applyProtection="1">
      <protection/>
    </xf>
    <xf numFmtId="0" fontId="0" fillId="0" borderId="0" xfId="0" applyFont="1" applyBorder="1" applyProtection="1">
      <protection/>
    </xf>
    <xf numFmtId="0" fontId="6" fillId="4" borderId="4" xfId="0" applyFont="1" applyFill="1" applyBorder="1" applyAlignment="1" applyProtection="1">
      <alignment horizontal="left" vertical="center"/>
      <protection/>
    </xf>
    <xf numFmtId="3" fontId="0" fillId="0" borderId="4" xfId="0" applyNumberFormat="1" applyFill="1" applyBorder="1" applyAlignment="1" applyProtection="1">
      <alignment horizontal="center" vertical="center"/>
      <protection/>
    </xf>
    <xf numFmtId="3" fontId="11" fillId="0" borderId="5" xfId="0" applyNumberFormat="1" applyFont="1" applyFill="1" applyBorder="1" applyAlignment="1" applyProtection="1">
      <alignment horizontal="center" vertical="center"/>
      <protection/>
    </xf>
    <xf numFmtId="3" fontId="11" fillId="4" borderId="6" xfId="0" applyNumberFormat="1" applyFont="1" applyFill="1" applyBorder="1" applyAlignment="1" applyProtection="1">
      <alignment horizontal="center" vertical="center"/>
      <protection/>
    </xf>
    <xf numFmtId="3" fontId="0" fillId="0" borderId="4" xfId="0" applyNumberFormat="1" applyFont="1" applyBorder="1" applyAlignment="1" applyProtection="1">
      <alignment horizontal="center" vertical="center"/>
      <protection/>
    </xf>
    <xf numFmtId="4" fontId="0" fillId="2" borderId="6" xfId="0" applyNumberFormat="1" applyFont="1" applyFill="1" applyBorder="1" applyAlignment="1" applyProtection="1">
      <alignment horizontal="center" vertical="center"/>
      <protection/>
    </xf>
    <xf numFmtId="3" fontId="4" fillId="2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3" fontId="0" fillId="0" borderId="7" xfId="0" applyNumberFormat="1" applyFont="1" applyFill="1" applyBorder="1" applyAlignment="1" applyProtection="1">
      <alignment horizontal="center" vertical="center"/>
      <protection/>
    </xf>
    <xf numFmtId="9" fontId="0" fillId="0" borderId="3" xfId="0" applyNumberFormat="1" applyFont="1" applyFill="1" applyBorder="1" applyAlignment="1" applyProtection="1">
      <alignment horizontal="left" vertical="center"/>
      <protection/>
    </xf>
    <xf numFmtId="9" fontId="0" fillId="0" borderId="4" xfId="0" applyNumberFormat="1" applyFont="1" applyFill="1" applyBorder="1" applyAlignment="1" applyProtection="1">
      <alignment horizontal="left" vertical="center"/>
      <protection/>
    </xf>
    <xf numFmtId="9" fontId="0" fillId="0" borderId="8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3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horizontal="left" vertical="center"/>
      <protection/>
    </xf>
    <xf numFmtId="9" fontId="3" fillId="0" borderId="0" xfId="0" applyNumberFormat="1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10" fillId="2" borderId="4" xfId="0" applyFont="1" applyFill="1" applyBorder="1" applyAlignment="1" applyProtection="1">
      <alignment horizontal="center" vertical="center" wrapText="1"/>
      <protection/>
    </xf>
    <xf numFmtId="4" fontId="0" fillId="2" borderId="4" xfId="0" applyNumberFormat="1" applyFont="1" applyFill="1" applyBorder="1" applyAlignment="1" applyProtection="1">
      <alignment horizontal="center" vertical="center"/>
      <protection/>
    </xf>
    <xf numFmtId="3" fontId="0" fillId="0" borderId="5" xfId="0" applyNumberFormat="1" applyFont="1" applyBorder="1" applyAlignment="1" applyProtection="1">
      <alignment horizontal="center" vertical="center"/>
      <protection/>
    </xf>
    <xf numFmtId="3" fontId="0" fillId="0" borderId="9" xfId="0" applyNumberFormat="1" applyFont="1" applyBorder="1" applyAlignment="1" applyProtection="1">
      <alignment horizontal="center" vertical="center"/>
      <protection/>
    </xf>
    <xf numFmtId="9" fontId="0" fillId="3" borderId="2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9" fontId="0" fillId="6" borderId="12" xfId="21" applyFont="1" applyFill="1" applyBorder="1" applyAlignment="1" applyProtection="1">
      <alignment horizontal="center" vertical="center"/>
      <protection locked="0"/>
    </xf>
    <xf numFmtId="9" fontId="0" fillId="6" borderId="13" xfId="21" applyFont="1" applyFill="1" applyBorder="1" applyAlignment="1" applyProtection="1">
      <alignment horizontal="center" vertical="center"/>
      <protection locked="0"/>
    </xf>
    <xf numFmtId="1" fontId="0" fillId="3" borderId="12" xfId="0" applyNumberFormat="1" applyFont="1" applyFill="1" applyBorder="1" applyAlignment="1" applyProtection="1">
      <alignment horizontal="center" vertical="center"/>
      <protection/>
    </xf>
    <xf numFmtId="1" fontId="0" fillId="3" borderId="13" xfId="0" applyNumberFormat="1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1" fontId="0" fillId="3" borderId="13" xfId="21" applyNumberFormat="1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164" fontId="0" fillId="3" borderId="13" xfId="20" applyNumberFormat="1" applyFont="1" applyFill="1" applyBorder="1" applyAlignment="1" applyProtection="1">
      <alignment horizontal="center" vertical="center"/>
      <protection/>
    </xf>
    <xf numFmtId="3" fontId="0" fillId="4" borderId="14" xfId="0" applyNumberFormat="1" applyFont="1" applyFill="1" applyBorder="1" applyAlignment="1" applyProtection="1">
      <alignment horizontal="center" vertical="center"/>
      <protection/>
    </xf>
    <xf numFmtId="3" fontId="0" fillId="4" borderId="15" xfId="0" applyNumberFormat="1" applyFont="1" applyFill="1" applyBorder="1" applyAlignment="1" applyProtection="1">
      <alignment horizontal="center" vertical="center"/>
      <protection/>
    </xf>
    <xf numFmtId="3" fontId="0" fillId="4" borderId="12" xfId="0" applyNumberFormat="1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3" fontId="0" fillId="4" borderId="16" xfId="0" applyNumberFormat="1" applyFont="1" applyFill="1" applyBorder="1" applyAlignment="1" applyProtection="1">
      <alignment horizontal="center" vertical="center"/>
      <protection/>
    </xf>
    <xf numFmtId="3" fontId="0" fillId="0" borderId="6" xfId="0" applyNumberFormat="1" applyFont="1" applyFill="1" applyBorder="1" applyAlignment="1" applyProtection="1">
      <alignment horizontal="center" vertical="center"/>
      <protection/>
    </xf>
    <xf numFmtId="3" fontId="0" fillId="0" borderId="6" xfId="0" applyNumberFormat="1" applyFont="1" applyBorder="1" applyAlignment="1" applyProtection="1">
      <alignment horizontal="center" vertical="center"/>
      <protection/>
    </xf>
    <xf numFmtId="3" fontId="0" fillId="4" borderId="17" xfId="0" applyNumberFormat="1" applyFont="1" applyFill="1" applyBorder="1" applyAlignment="1" applyProtection="1">
      <alignment horizontal="center" vertical="center"/>
      <protection/>
    </xf>
    <xf numFmtId="3" fontId="0" fillId="4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Protection="1"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6" fillId="0" borderId="0" xfId="0" applyFont="1" applyProtection="1">
      <protection/>
    </xf>
    <xf numFmtId="4" fontId="3" fillId="0" borderId="0" xfId="0" applyNumberFormat="1" applyFont="1" applyProtection="1">
      <protection/>
    </xf>
    <xf numFmtId="0" fontId="17" fillId="0" borderId="0" xfId="0" applyFont="1" applyProtection="1">
      <protection/>
    </xf>
    <xf numFmtId="0" fontId="14" fillId="0" borderId="0" xfId="0" applyFont="1" applyProtection="1">
      <protection/>
    </xf>
    <xf numFmtId="0" fontId="10" fillId="4" borderId="2" xfId="0" applyFont="1" applyFill="1" applyBorder="1" applyAlignment="1" applyProtection="1">
      <alignment horizontal="center" vertical="center"/>
      <protection/>
    </xf>
    <xf numFmtId="0" fontId="10" fillId="4" borderId="2" xfId="0" applyFont="1" applyFill="1" applyBorder="1" applyAlignment="1" applyProtection="1">
      <alignment horizontal="center" vertical="top" wrapText="1"/>
      <protection/>
    </xf>
    <xf numFmtId="0" fontId="10" fillId="4" borderId="19" xfId="0" applyFont="1" applyFill="1" applyBorder="1" applyAlignment="1" applyProtection="1">
      <alignment horizontal="center" vertical="top" wrapText="1"/>
      <protection/>
    </xf>
    <xf numFmtId="0" fontId="18" fillId="7" borderId="20" xfId="0" applyFont="1" applyFill="1" applyBorder="1" applyAlignment="1" applyProtection="1">
      <alignment horizontal="center" wrapText="1"/>
      <protection/>
    </xf>
    <xf numFmtId="0" fontId="18" fillId="7" borderId="21" xfId="0" applyFont="1" applyFill="1" applyBorder="1" applyAlignment="1" applyProtection="1">
      <alignment horizontal="center" wrapText="1"/>
      <protection/>
    </xf>
    <xf numFmtId="0" fontId="10" fillId="4" borderId="8" xfId="0" applyFont="1" applyFill="1" applyBorder="1" applyAlignment="1" applyProtection="1">
      <alignment horizontal="center" vertical="center"/>
      <protection/>
    </xf>
    <xf numFmtId="0" fontId="10" fillId="4" borderId="8" xfId="0" applyFont="1" applyFill="1" applyBorder="1" applyAlignment="1" applyProtection="1">
      <alignment horizontal="center" vertical="top" wrapText="1"/>
      <protection/>
    </xf>
    <xf numFmtId="0" fontId="10" fillId="4" borderId="5" xfId="0" applyFont="1" applyFill="1" applyBorder="1" applyAlignment="1" applyProtection="1">
      <alignment horizontal="center" vertical="top" wrapText="1"/>
      <protection/>
    </xf>
    <xf numFmtId="0" fontId="18" fillId="7" borderId="22" xfId="0" applyFont="1" applyFill="1" applyBorder="1" applyAlignment="1" applyProtection="1">
      <alignment horizontal="center" vertical="top" wrapText="1"/>
      <protection/>
    </xf>
    <xf numFmtId="0" fontId="18" fillId="7" borderId="23" xfId="0" applyFont="1" applyFill="1" applyBorder="1" applyAlignment="1" applyProtection="1">
      <alignment horizontal="center" vertical="top" wrapText="1"/>
      <protection/>
    </xf>
    <xf numFmtId="0" fontId="18" fillId="7" borderId="24" xfId="0" applyFont="1" applyFill="1" applyBorder="1" applyAlignment="1" applyProtection="1">
      <alignment horizontal="center" vertical="top" wrapText="1"/>
      <protection/>
    </xf>
    <xf numFmtId="0" fontId="19" fillId="7" borderId="22" xfId="0" applyFont="1" applyFill="1" applyBorder="1" applyAlignment="1" applyProtection="1">
      <alignment horizontal="center" vertical="top" wrapText="1"/>
      <protection/>
    </xf>
    <xf numFmtId="0" fontId="19" fillId="7" borderId="23" xfId="0" applyFont="1" applyFill="1" applyBorder="1" applyAlignment="1" applyProtection="1">
      <alignment horizontal="center" vertical="top" wrapText="1"/>
      <protection/>
    </xf>
    <xf numFmtId="0" fontId="10" fillId="4" borderId="3" xfId="0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 applyProtection="1">
      <alignment horizontal="center" vertical="top" wrapText="1"/>
      <protection/>
    </xf>
    <xf numFmtId="0" fontId="4" fillId="4" borderId="9" xfId="0" applyFont="1" applyFill="1" applyBorder="1" applyAlignment="1" applyProtection="1">
      <alignment horizontal="center" vertical="top" wrapText="1"/>
      <protection/>
    </xf>
    <xf numFmtId="0" fontId="12" fillId="7" borderId="25" xfId="0" applyFont="1" applyFill="1" applyBorder="1" applyAlignment="1" applyProtection="1">
      <alignment horizontal="center" vertical="top" wrapText="1"/>
      <protection/>
    </xf>
    <xf numFmtId="0" fontId="12" fillId="7" borderId="26" xfId="0" applyFont="1" applyFill="1" applyBorder="1" applyAlignment="1" applyProtection="1">
      <alignment horizontal="center" vertical="top" wrapText="1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2" fillId="2" borderId="9" xfId="0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" fontId="7" fillId="8" borderId="4" xfId="0" applyNumberFormat="1" applyFont="1" applyFill="1" applyBorder="1" applyAlignment="1" applyProtection="1">
      <alignment horizontal="center" vertical="center" wrapText="1"/>
      <protection/>
    </xf>
    <xf numFmtId="3" fontId="7" fillId="8" borderId="6" xfId="0" applyNumberFormat="1" applyFont="1" applyFill="1" applyBorder="1" applyAlignment="1" applyProtection="1">
      <alignment horizontal="center" vertical="center" wrapText="1"/>
      <protection/>
    </xf>
    <xf numFmtId="3" fontId="7" fillId="3" borderId="27" xfId="0" applyNumberFormat="1" applyFont="1" applyFill="1" applyBorder="1" applyAlignment="1" applyProtection="1">
      <alignment horizontal="center" vertical="center" wrapText="1"/>
      <protection/>
    </xf>
    <xf numFmtId="3" fontId="7" fillId="3" borderId="28" xfId="0" applyNumberFormat="1" applyFont="1" applyFill="1" applyBorder="1" applyAlignment="1" applyProtection="1">
      <alignment horizontal="center" vertical="center" wrapText="1"/>
      <protection/>
    </xf>
    <xf numFmtId="3" fontId="7" fillId="3" borderId="29" xfId="0" applyNumberFormat="1" applyFont="1" applyFill="1" applyBorder="1" applyAlignment="1" applyProtection="1">
      <alignment horizontal="center" vertical="center" wrapText="1"/>
      <protection/>
    </xf>
    <xf numFmtId="3" fontId="7" fillId="3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3" fontId="7" fillId="3" borderId="25" xfId="0" applyNumberFormat="1" applyFont="1" applyFill="1" applyBorder="1" applyAlignment="1" applyProtection="1">
      <alignment horizontal="center" vertical="center" wrapText="1"/>
      <protection/>
    </xf>
    <xf numFmtId="3" fontId="7" fillId="3" borderId="31" xfId="0" applyNumberFormat="1" applyFont="1" applyFill="1" applyBorder="1" applyAlignment="1" applyProtection="1">
      <alignment horizontal="center" vertical="center" wrapText="1"/>
      <protection/>
    </xf>
    <xf numFmtId="3" fontId="7" fillId="3" borderId="32" xfId="0" applyNumberFormat="1" applyFont="1" applyFill="1" applyBorder="1" applyAlignment="1" applyProtection="1">
      <alignment horizontal="center" vertical="center" wrapText="1"/>
      <protection/>
    </xf>
    <xf numFmtId="3" fontId="7" fillId="3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3" fontId="0" fillId="4" borderId="34" xfId="0" applyNumberFormat="1" applyFont="1" applyFill="1" applyBorder="1" applyAlignment="1" applyProtection="1">
      <alignment horizontal="center" vertical="center"/>
      <protection/>
    </xf>
    <xf numFmtId="3" fontId="0" fillId="4" borderId="16" xfId="0" applyNumberFormat="1" applyFont="1" applyFill="1" applyBorder="1" applyAlignment="1" applyProtection="1">
      <alignment horizontal="center" vertical="center"/>
      <protection/>
    </xf>
    <xf numFmtId="3" fontId="0" fillId="4" borderId="12" xfId="0" applyNumberFormat="1" applyFont="1" applyFill="1" applyBorder="1" applyAlignment="1" applyProtection="1">
      <alignment horizontal="center" vertical="center"/>
      <protection/>
    </xf>
    <xf numFmtId="9" fontId="0" fillId="6" borderId="34" xfId="21" applyFont="1" applyFill="1" applyBorder="1" applyAlignment="1" applyProtection="1">
      <alignment horizontal="center" vertical="center"/>
      <protection locked="0"/>
    </xf>
    <xf numFmtId="9" fontId="0" fillId="6" borderId="16" xfId="21" applyFont="1" applyFill="1" applyBorder="1" applyAlignment="1" applyProtection="1">
      <alignment horizontal="center" vertical="center"/>
      <protection locked="0"/>
    </xf>
    <xf numFmtId="9" fontId="0" fillId="6" borderId="12" xfId="21" applyFont="1" applyFill="1" applyBorder="1" applyAlignment="1" applyProtection="1">
      <alignment horizontal="center" vertical="center"/>
      <protection locked="0"/>
    </xf>
    <xf numFmtId="1" fontId="0" fillId="3" borderId="34" xfId="0" applyNumberFormat="1" applyFont="1" applyFill="1" applyBorder="1" applyAlignment="1" applyProtection="1">
      <alignment horizontal="center" vertical="center"/>
      <protection/>
    </xf>
    <xf numFmtId="1" fontId="0" fillId="3" borderId="16" xfId="0" applyNumberFormat="1" applyFont="1" applyFill="1" applyBorder="1" applyAlignment="1" applyProtection="1">
      <alignment horizontal="center" vertical="center"/>
      <protection/>
    </xf>
    <xf numFmtId="1" fontId="0" fillId="3" borderId="12" xfId="0" applyNumberFormat="1" applyFont="1" applyFill="1" applyBorder="1" applyAlignment="1" applyProtection="1">
      <alignment horizontal="center" vertical="center"/>
      <protection/>
    </xf>
    <xf numFmtId="0" fontId="7" fillId="9" borderId="5" xfId="0" applyFont="1" applyFill="1" applyBorder="1" applyAlignment="1" applyProtection="1">
      <alignment horizontal="center" vertical="center" wrapText="1"/>
      <protection/>
    </xf>
    <xf numFmtId="0" fontId="7" fillId="9" borderId="0" xfId="0" applyFont="1" applyFill="1" applyBorder="1" applyAlignment="1" applyProtection="1">
      <alignment horizontal="center" vertical="center" wrapText="1"/>
      <protection/>
    </xf>
    <xf numFmtId="164" fontId="0" fillId="3" borderId="34" xfId="20" applyNumberFormat="1" applyFont="1" applyFill="1" applyBorder="1" applyAlignment="1" applyProtection="1">
      <alignment horizontal="center" vertical="center"/>
      <protection/>
    </xf>
    <xf numFmtId="164" fontId="0" fillId="3" borderId="16" xfId="20" applyNumberFormat="1" applyFont="1" applyFill="1" applyBorder="1" applyAlignment="1" applyProtection="1">
      <alignment horizontal="center" vertical="center"/>
      <protection/>
    </xf>
    <xf numFmtId="164" fontId="0" fillId="3" borderId="12" xfId="2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Border="1" applyAlignment="1" applyProtection="1">
      <alignment horizontal="center" vertical="center"/>
      <protection/>
    </xf>
    <xf numFmtId="3" fontId="0" fillId="0" borderId="8" xfId="0" applyNumberFormat="1" applyFont="1" applyBorder="1" applyAlignment="1" applyProtection="1">
      <alignment horizontal="center" vertical="center"/>
      <protection/>
    </xf>
    <xf numFmtId="3" fontId="0" fillId="0" borderId="3" xfId="0" applyNumberFormat="1" applyFont="1" applyBorder="1" applyAlignment="1" applyProtection="1">
      <alignment horizontal="center" vertical="center"/>
      <protection/>
    </xf>
    <xf numFmtId="0" fontId="22" fillId="6" borderId="6" xfId="0" applyFont="1" applyFill="1" applyBorder="1" applyAlignment="1" applyProtection="1">
      <alignment horizontal="left" vertical="center"/>
      <protection/>
    </xf>
    <xf numFmtId="0" fontId="22" fillId="6" borderId="10" xfId="0" applyFont="1" applyFill="1" applyBorder="1" applyAlignment="1" applyProtection="1">
      <alignment horizontal="left" vertical="center"/>
      <protection/>
    </xf>
    <xf numFmtId="0" fontId="22" fillId="6" borderId="7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top" wrapText="1"/>
      <protection/>
    </xf>
    <xf numFmtId="4" fontId="0" fillId="2" borderId="5" xfId="0" applyNumberFormat="1" applyFont="1" applyFill="1" applyBorder="1" applyAlignment="1" applyProtection="1">
      <alignment horizontal="center" vertical="center"/>
      <protection/>
    </xf>
    <xf numFmtId="4" fontId="0" fillId="2" borderId="35" xfId="0" applyNumberFormat="1" applyFont="1" applyFill="1" applyBorder="1" applyAlignment="1" applyProtection="1">
      <alignment horizontal="center" vertical="center"/>
      <protection/>
    </xf>
    <xf numFmtId="4" fontId="0" fillId="2" borderId="9" xfId="0" applyNumberFormat="1" applyFont="1" applyFill="1" applyBorder="1" applyAlignment="1" applyProtection="1">
      <alignment horizontal="center" vertical="center"/>
      <protection/>
    </xf>
    <xf numFmtId="4" fontId="0" fillId="2" borderId="3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10" fillId="2" borderId="6" xfId="0" applyFont="1" applyFill="1" applyBorder="1" applyAlignment="1" applyProtection="1">
      <alignment horizontal="center" vertical="center" wrapText="1"/>
      <protection/>
    </xf>
    <xf numFmtId="0" fontId="10" fillId="2" borderId="7" xfId="0" applyFont="1" applyFill="1" applyBorder="1" applyAlignment="1" applyProtection="1">
      <alignment horizontal="center" vertical="center" wrapText="1"/>
      <protection/>
    </xf>
    <xf numFmtId="0" fontId="7" fillId="5" borderId="6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37" xfId="0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9" xfId="0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7" fillId="5" borderId="7" xfId="0" applyFont="1" applyFill="1" applyBorder="1" applyAlignment="1" applyProtection="1">
      <alignment horizontal="center" vertical="center" wrapText="1"/>
      <protection/>
    </xf>
    <xf numFmtId="4" fontId="0" fillId="2" borderId="6" xfId="0" applyNumberFormat="1" applyFont="1" applyFill="1" applyBorder="1" applyAlignment="1" applyProtection="1">
      <alignment horizontal="center" vertical="center"/>
      <protection/>
    </xf>
    <xf numFmtId="4" fontId="0" fillId="2" borderId="7" xfId="0" applyNumberFormat="1" applyFont="1" applyFill="1" applyBorder="1" applyAlignment="1" applyProtection="1">
      <alignment horizontal="center" vertical="center"/>
      <protection/>
    </xf>
    <xf numFmtId="0" fontId="23" fillId="6" borderId="6" xfId="0" applyFont="1" applyFill="1" applyBorder="1" applyAlignment="1" applyProtection="1">
      <alignment horizontal="left" vertical="center"/>
      <protection/>
    </xf>
    <xf numFmtId="0" fontId="23" fillId="6" borderId="10" xfId="0" applyFont="1" applyFill="1" applyBorder="1" applyAlignment="1" applyProtection="1">
      <alignment horizontal="left" vertical="center"/>
      <protection/>
    </xf>
    <xf numFmtId="0" fontId="23" fillId="6" borderId="7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justify" vertical="top" wrapText="1"/>
      <protection/>
    </xf>
    <xf numFmtId="0" fontId="10" fillId="4" borderId="2" xfId="0" applyFont="1" applyFill="1" applyBorder="1" applyAlignment="1" applyProtection="1">
      <alignment horizontal="center" vertical="center"/>
      <protection/>
    </xf>
    <xf numFmtId="0" fontId="10" fillId="4" borderId="8" xfId="0" applyFont="1" applyFill="1" applyBorder="1" applyAlignment="1" applyProtection="1">
      <alignment horizontal="center" vertical="center"/>
      <protection/>
    </xf>
    <xf numFmtId="0" fontId="10" fillId="4" borderId="3" xfId="0" applyFont="1" applyFill="1" applyBorder="1" applyAlignment="1" applyProtection="1">
      <alignment horizontal="center" vertical="center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10" fillId="4" borderId="8" xfId="0" applyFont="1" applyFill="1" applyBorder="1" applyAlignment="1" applyProtection="1">
      <alignment horizontal="center" vertical="center" wrapText="1"/>
      <protection/>
    </xf>
    <xf numFmtId="0" fontId="10" fillId="4" borderId="3" xfId="0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left" vertical="center" wrapText="1"/>
      <protection/>
    </xf>
    <xf numFmtId="0" fontId="10" fillId="4" borderId="8" xfId="0" applyFont="1" applyFill="1" applyBorder="1" applyAlignment="1" applyProtection="1">
      <alignment horizontal="left" vertical="center" wrapText="1"/>
      <protection/>
    </xf>
    <xf numFmtId="0" fontId="10" fillId="4" borderId="3" xfId="0" applyFont="1" applyFill="1" applyBorder="1" applyAlignment="1" applyProtection="1">
      <alignment horizontal="left" vertical="center" wrapText="1"/>
      <protection/>
    </xf>
    <xf numFmtId="3" fontId="7" fillId="2" borderId="2" xfId="0" applyNumberFormat="1" applyFont="1" applyFill="1" applyBorder="1" applyAlignment="1" applyProtection="1">
      <alignment horizontal="center" vertical="center" wrapText="1"/>
      <protection/>
    </xf>
    <xf numFmtId="3" fontId="7" fillId="2" borderId="8" xfId="0" applyNumberFormat="1" applyFont="1" applyFill="1" applyBorder="1" applyAlignment="1" applyProtection="1">
      <alignment horizontal="center" vertical="center" wrapText="1"/>
      <protection/>
    </xf>
    <xf numFmtId="3" fontId="7" fillId="2" borderId="3" xfId="0" applyNumberFormat="1" applyFont="1" applyFill="1" applyBorder="1" applyAlignment="1" applyProtection="1">
      <alignment horizontal="center" vertical="center" wrapText="1"/>
      <protection/>
    </xf>
    <xf numFmtId="3" fontId="7" fillId="2" borderId="38" xfId="0" applyNumberFormat="1" applyFont="1" applyFill="1" applyBorder="1" applyAlignment="1" applyProtection="1">
      <alignment horizontal="center" vertical="center" wrapText="1"/>
      <protection/>
    </xf>
    <xf numFmtId="3" fontId="7" fillId="2" borderId="24" xfId="0" applyNumberFormat="1" applyFont="1" applyFill="1" applyBorder="1" applyAlignment="1" applyProtection="1">
      <alignment horizontal="center" vertical="center" wrapText="1"/>
      <protection/>
    </xf>
    <xf numFmtId="3" fontId="7" fillId="2" borderId="39" xfId="0" applyNumberFormat="1" applyFont="1" applyFill="1" applyBorder="1" applyAlignment="1" applyProtection="1">
      <alignment horizontal="center" vertical="center" wrapText="1"/>
      <protection/>
    </xf>
    <xf numFmtId="3" fontId="7" fillId="3" borderId="22" xfId="0" applyNumberFormat="1" applyFont="1" applyFill="1" applyBorder="1" applyAlignment="1" applyProtection="1">
      <alignment horizontal="center" vertical="center" wrapText="1"/>
      <protection/>
    </xf>
    <xf numFmtId="3" fontId="7" fillId="3" borderId="27" xfId="0" applyNumberFormat="1" applyFont="1" applyFill="1" applyBorder="1" applyAlignment="1" applyProtection="1">
      <alignment horizontal="center" vertical="center" wrapText="1"/>
      <protection/>
    </xf>
    <xf numFmtId="3" fontId="7" fillId="3" borderId="24" xfId="0" applyNumberFormat="1" applyFont="1" applyFill="1" applyBorder="1" applyAlignment="1" applyProtection="1">
      <alignment horizontal="center" vertical="center" wrapText="1"/>
      <protection/>
    </xf>
    <xf numFmtId="3" fontId="7" fillId="3" borderId="39" xfId="0" applyNumberFormat="1" applyFont="1" applyFill="1" applyBorder="1" applyAlignment="1" applyProtection="1">
      <alignment horizontal="center" vertical="center" wrapText="1"/>
      <protection/>
    </xf>
    <xf numFmtId="3" fontId="7" fillId="3" borderId="20" xfId="0" applyNumberFormat="1" applyFont="1" applyFill="1" applyBorder="1" applyAlignment="1" applyProtection="1">
      <alignment horizontal="center" vertical="center" wrapText="1"/>
      <protection/>
    </xf>
    <xf numFmtId="3" fontId="7" fillId="3" borderId="40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Percentual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95250</xdr:rowOff>
    </xdr:from>
    <xdr:to>
      <xdr:col>3</xdr:col>
      <xdr:colOff>504825</xdr:colOff>
      <xdr:row>3</xdr:row>
      <xdr:rowOff>142875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rcRect l="7876" t="16476" r="58181" b="27272"/>
        <a:stretch>
          <a:fillRect/>
        </a:stretch>
      </xdr:blipFill>
      <xdr:spPr bwMode="auto">
        <a:xfrm>
          <a:off x="180975" y="95250"/>
          <a:ext cx="1895475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95250</xdr:rowOff>
    </xdr:from>
    <xdr:to>
      <xdr:col>4</xdr:col>
      <xdr:colOff>552450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7876" t="16476" r="58181" b="27272"/>
        <a:stretch>
          <a:fillRect/>
        </a:stretch>
      </xdr:blipFill>
      <xdr:spPr bwMode="auto">
        <a:xfrm>
          <a:off x="180975" y="95250"/>
          <a:ext cx="1895475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view="pageBreakPreview" zoomScale="85" zoomScaleSheetLayoutView="85" workbookViewId="0" topLeftCell="A16">
      <selection activeCell="E37" sqref="E37"/>
    </sheetView>
  </sheetViews>
  <sheetFormatPr defaultColWidth="9.140625" defaultRowHeight="15"/>
  <cols>
    <col min="1" max="1" width="1.7109375" style="1" customWidth="1"/>
    <col min="2" max="2" width="9.140625" style="2" customWidth="1"/>
    <col min="3" max="3" width="12.7109375" style="2" customWidth="1"/>
    <col min="4" max="5" width="14.7109375" style="2" customWidth="1"/>
    <col min="6" max="6" width="17.421875" style="2" customWidth="1"/>
    <col min="7" max="8" width="14.7109375" style="2" customWidth="1"/>
    <col min="9" max="9" width="17.8515625" style="2" customWidth="1"/>
    <col min="10" max="11" width="14.7109375" style="2" customWidth="1"/>
    <col min="12" max="12" width="16.8515625" style="2" customWidth="1"/>
    <col min="13" max="13" width="13.28125" style="2" customWidth="1"/>
    <col min="14" max="14" width="13.8515625" style="2" customWidth="1"/>
    <col min="15" max="15" width="13.28125" style="2" customWidth="1"/>
    <col min="16" max="16" width="16.7109375" style="2" customWidth="1"/>
    <col min="17" max="17" width="2.7109375" style="2" customWidth="1"/>
    <col min="18" max="18" width="13.8515625" style="2" customWidth="1"/>
    <col min="19" max="19" width="14.57421875" style="1" customWidth="1"/>
    <col min="20" max="16384" width="9.140625" style="2" customWidth="1"/>
  </cols>
  <sheetData>
    <row r="1" spans="2:18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3"/>
      <c r="Q2" s="3"/>
      <c r="R2" s="4" t="s">
        <v>51</v>
      </c>
    </row>
    <row r="3" spans="2:18" ht="15.75">
      <c r="B3" s="1"/>
      <c r="C3" s="1"/>
      <c r="D3" s="1"/>
      <c r="E3" s="1"/>
      <c r="F3" s="1"/>
      <c r="G3" s="1"/>
      <c r="H3" s="1"/>
      <c r="I3" s="1"/>
      <c r="J3" s="1"/>
      <c r="M3" s="3"/>
      <c r="N3" s="3"/>
      <c r="O3" s="3"/>
      <c r="P3" s="3"/>
      <c r="Q3" s="3"/>
      <c r="R3" s="5"/>
    </row>
    <row r="4" spans="2:18" ht="15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ht="9.9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5">
      <c r="B6" s="7" t="s">
        <v>17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s="9" customFormat="1" ht="15">
      <c r="A7" s="8"/>
      <c r="B7" s="140" t="s">
        <v>34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8"/>
    </row>
    <row r="8" spans="2:18" ht="18.75">
      <c r="B8" s="1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9.9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3:18" ht="9.9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21" ht="24.95" customHeight="1">
      <c r="B11" s="11"/>
      <c r="C11" s="11"/>
      <c r="D11" s="137" t="s">
        <v>95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9"/>
      <c r="S11" s="75"/>
      <c r="T11" s="75"/>
      <c r="U11" s="1"/>
    </row>
    <row r="12" spans="2:21" ht="9.95" customHeight="1">
      <c r="B12" s="11"/>
      <c r="C12" s="1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T12" s="1"/>
      <c r="U12" s="1"/>
    </row>
    <row r="13" spans="2:18" ht="15">
      <c r="B13" s="11" t="s">
        <v>18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9" s="9" customFormat="1" ht="27.95" customHeight="1">
      <c r="A14" s="8"/>
      <c r="B14" s="146" t="s">
        <v>52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8"/>
    </row>
    <row r="15" spans="1:19" s="9" customFormat="1" ht="15" customHeight="1">
      <c r="A15" s="8"/>
      <c r="B15" s="146" t="s">
        <v>54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8"/>
    </row>
    <row r="16" spans="1:19" s="9" customFormat="1" ht="9.95" customHeight="1">
      <c r="A16" s="8"/>
      <c r="B16" s="12"/>
      <c r="C16" s="12"/>
      <c r="D16" s="12"/>
      <c r="E16" s="12"/>
      <c r="F16" s="56"/>
      <c r="G16" s="12"/>
      <c r="H16" s="12"/>
      <c r="I16" s="56"/>
      <c r="J16" s="12"/>
      <c r="K16" s="12"/>
      <c r="L16" s="56"/>
      <c r="M16" s="12"/>
      <c r="N16" s="12"/>
      <c r="O16" s="12"/>
      <c r="P16" s="12"/>
      <c r="Q16" s="12"/>
      <c r="R16" s="12"/>
      <c r="S16" s="8"/>
    </row>
    <row r="17" spans="1:19" s="9" customFormat="1" ht="20.1" customHeight="1">
      <c r="A17" s="8"/>
      <c r="B17" s="53" t="s">
        <v>53</v>
      </c>
      <c r="C17" s="12"/>
      <c r="D17" s="12"/>
      <c r="E17" s="12"/>
      <c r="F17" s="56"/>
      <c r="G17" s="12"/>
      <c r="H17" s="12"/>
      <c r="I17" s="56"/>
      <c r="J17" s="12"/>
      <c r="K17" s="12"/>
      <c r="L17" s="56"/>
      <c r="M17" s="12"/>
      <c r="N17" s="12"/>
      <c r="O17" s="12"/>
      <c r="P17" s="12"/>
      <c r="Q17" s="12"/>
      <c r="R17" s="12"/>
      <c r="S17" s="8"/>
    </row>
    <row r="18" spans="2:18" ht="9.95" customHeight="1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5" customHeight="1">
      <c r="B19" s="11" t="s">
        <v>27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9" ht="20.1" customHeight="1">
      <c r="B20" s="1"/>
      <c r="C20" s="149" t="s">
        <v>36</v>
      </c>
      <c r="D20" s="150"/>
      <c r="E20" s="151"/>
      <c r="F20" s="151"/>
      <c r="G20" s="150"/>
      <c r="H20" s="151"/>
      <c r="I20" s="151"/>
      <c r="J20" s="150"/>
      <c r="K20" s="152"/>
      <c r="L20" s="57"/>
      <c r="M20" s="129" t="s">
        <v>37</v>
      </c>
      <c r="N20" s="130"/>
      <c r="O20" s="130"/>
      <c r="P20" s="130"/>
      <c r="Q20" s="130"/>
      <c r="R20" s="130"/>
      <c r="S20" s="130"/>
    </row>
    <row r="21" spans="1:19" s="17" customFormat="1" ht="24.95" customHeight="1">
      <c r="A21" s="13"/>
      <c r="B21" s="13"/>
      <c r="C21" s="153" t="s">
        <v>39</v>
      </c>
      <c r="D21" s="14" t="s">
        <v>40</v>
      </c>
      <c r="E21" s="15" t="s">
        <v>15</v>
      </c>
      <c r="F21" s="15" t="s">
        <v>55</v>
      </c>
      <c r="G21" s="14" t="s">
        <v>40</v>
      </c>
      <c r="H21" s="15" t="s">
        <v>15</v>
      </c>
      <c r="I21" s="15" t="s">
        <v>55</v>
      </c>
      <c r="J21" s="14" t="s">
        <v>30</v>
      </c>
      <c r="K21" s="15" t="s">
        <v>15</v>
      </c>
      <c r="L21" s="15" t="s">
        <v>55</v>
      </c>
      <c r="M21" s="155" t="s">
        <v>38</v>
      </c>
      <c r="N21" s="156"/>
      <c r="O21" s="156"/>
      <c r="P21" s="156"/>
      <c r="Q21" s="157"/>
      <c r="R21" s="16" t="s">
        <v>15</v>
      </c>
      <c r="S21" s="16" t="s">
        <v>56</v>
      </c>
    </row>
    <row r="22" spans="1:19" s="17" customFormat="1" ht="24.95" customHeight="1">
      <c r="A22" s="13"/>
      <c r="B22" s="13"/>
      <c r="C22" s="154"/>
      <c r="D22" s="18" t="s">
        <v>47</v>
      </c>
      <c r="E22" s="19" t="s">
        <v>43</v>
      </c>
      <c r="F22" s="19" t="s">
        <v>43</v>
      </c>
      <c r="G22" s="20" t="s">
        <v>48</v>
      </c>
      <c r="H22" s="19" t="s">
        <v>42</v>
      </c>
      <c r="I22" s="19" t="s">
        <v>57</v>
      </c>
      <c r="J22" s="20" t="s">
        <v>49</v>
      </c>
      <c r="K22" s="19" t="s">
        <v>44</v>
      </c>
      <c r="L22" s="19" t="s">
        <v>44</v>
      </c>
      <c r="M22" s="158" t="s">
        <v>33</v>
      </c>
      <c r="N22" s="159"/>
      <c r="O22" s="159"/>
      <c r="P22" s="159"/>
      <c r="Q22" s="160"/>
      <c r="R22" s="21" t="s">
        <v>35</v>
      </c>
      <c r="S22" s="21" t="s">
        <v>35</v>
      </c>
    </row>
    <row r="23" spans="1:19" s="27" customFormat="1" ht="24.95" customHeight="1" thickBot="1">
      <c r="A23" s="22"/>
      <c r="B23" s="23" t="s">
        <v>19</v>
      </c>
      <c r="C23" s="24" t="s">
        <v>14</v>
      </c>
      <c r="D23" s="25" t="s">
        <v>14</v>
      </c>
      <c r="E23" s="54" t="s">
        <v>29</v>
      </c>
      <c r="F23" s="62" t="s">
        <v>14</v>
      </c>
      <c r="G23" s="25" t="s">
        <v>14</v>
      </c>
      <c r="H23" s="54" t="s">
        <v>29</v>
      </c>
      <c r="I23" s="62" t="s">
        <v>14</v>
      </c>
      <c r="J23" s="25" t="s">
        <v>14</v>
      </c>
      <c r="K23" s="54" t="s">
        <v>29</v>
      </c>
      <c r="L23" s="62" t="s">
        <v>14</v>
      </c>
      <c r="M23" s="26" t="s">
        <v>9</v>
      </c>
      <c r="N23" s="26" t="s">
        <v>10</v>
      </c>
      <c r="O23" s="26" t="s">
        <v>11</v>
      </c>
      <c r="P23" s="147" t="s">
        <v>12</v>
      </c>
      <c r="Q23" s="148"/>
      <c r="R23" s="54" t="s">
        <v>29</v>
      </c>
      <c r="S23" s="64" t="s">
        <v>33</v>
      </c>
    </row>
    <row r="24" spans="1:19" s="36" customFormat="1" ht="15" thickBot="1">
      <c r="A24" s="28"/>
      <c r="B24" s="29">
        <v>983</v>
      </c>
      <c r="C24" s="30" t="s">
        <v>32</v>
      </c>
      <c r="D24" s="31" t="s">
        <v>41</v>
      </c>
      <c r="E24" s="52"/>
      <c r="F24" s="52"/>
      <c r="G24" s="31" t="s">
        <v>41</v>
      </c>
      <c r="H24" s="52"/>
      <c r="I24" s="52"/>
      <c r="J24" s="32" t="s">
        <v>31</v>
      </c>
      <c r="K24" s="59"/>
      <c r="L24" s="63">
        <f>6412*K24</f>
        <v>0</v>
      </c>
      <c r="M24" s="33">
        <v>71655</v>
      </c>
      <c r="N24" s="33">
        <v>64264</v>
      </c>
      <c r="O24" s="33">
        <v>71569</v>
      </c>
      <c r="P24" s="34">
        <v>69162.4</v>
      </c>
      <c r="Q24" s="35" t="s">
        <v>26</v>
      </c>
      <c r="R24" s="59"/>
      <c r="S24" s="65">
        <f>P24*R24</f>
        <v>0</v>
      </c>
    </row>
    <row r="25" spans="1:19" s="36" customFormat="1" ht="15" thickBot="1">
      <c r="A25" s="28"/>
      <c r="B25" s="29">
        <v>984</v>
      </c>
      <c r="C25" s="71">
        <v>9795</v>
      </c>
      <c r="D25" s="120">
        <v>11008</v>
      </c>
      <c r="E25" s="123"/>
      <c r="F25" s="126">
        <f>D25*E25</f>
        <v>0</v>
      </c>
      <c r="G25" s="66">
        <v>567</v>
      </c>
      <c r="H25" s="59"/>
      <c r="I25" s="63">
        <f>G25*H25</f>
        <v>0</v>
      </c>
      <c r="J25" s="37"/>
      <c r="K25" s="38"/>
      <c r="L25" s="38"/>
      <c r="M25" s="134">
        <v>542926</v>
      </c>
      <c r="N25" s="134">
        <v>557053</v>
      </c>
      <c r="O25" s="134">
        <v>572882</v>
      </c>
      <c r="P25" s="142">
        <v>557620.38</v>
      </c>
      <c r="Q25" s="143"/>
      <c r="R25" s="123"/>
      <c r="S25" s="131">
        <f aca="true" t="shared" si="0" ref="S25:S29">P25*R25</f>
        <v>0</v>
      </c>
    </row>
    <row r="26" spans="1:19" s="36" customFormat="1" ht="15" thickBot="1">
      <c r="A26" s="28"/>
      <c r="B26" s="29">
        <v>985</v>
      </c>
      <c r="C26" s="71">
        <v>3395</v>
      </c>
      <c r="D26" s="121"/>
      <c r="E26" s="124"/>
      <c r="F26" s="127"/>
      <c r="G26" s="67">
        <v>219</v>
      </c>
      <c r="H26" s="59"/>
      <c r="I26" s="63">
        <f>G26*H26</f>
        <v>0</v>
      </c>
      <c r="J26" s="37"/>
      <c r="K26" s="39"/>
      <c r="L26" s="39"/>
      <c r="M26" s="135"/>
      <c r="N26" s="135"/>
      <c r="O26" s="135"/>
      <c r="P26" s="142"/>
      <c r="Q26" s="143"/>
      <c r="R26" s="124"/>
      <c r="S26" s="132">
        <f t="shared" si="0"/>
        <v>0</v>
      </c>
    </row>
    <row r="27" spans="1:19" s="36" customFormat="1" ht="15" thickBot="1">
      <c r="A27" s="28"/>
      <c r="B27" s="29">
        <v>986</v>
      </c>
      <c r="C27" s="71">
        <v>6581</v>
      </c>
      <c r="D27" s="122"/>
      <c r="E27" s="125"/>
      <c r="F27" s="128"/>
      <c r="G27" s="74">
        <v>382</v>
      </c>
      <c r="H27" s="59"/>
      <c r="I27" s="63">
        <f>G27*H27</f>
        <v>0</v>
      </c>
      <c r="J27" s="37"/>
      <c r="K27" s="40"/>
      <c r="L27" s="40"/>
      <c r="M27" s="136"/>
      <c r="N27" s="136"/>
      <c r="O27" s="136"/>
      <c r="P27" s="144"/>
      <c r="Q27" s="145"/>
      <c r="R27" s="125"/>
      <c r="S27" s="133">
        <f t="shared" si="0"/>
        <v>0</v>
      </c>
    </row>
    <row r="28" spans="1:19" s="36" customFormat="1" ht="15" thickBot="1">
      <c r="A28" s="28"/>
      <c r="B28" s="29">
        <v>987</v>
      </c>
      <c r="C28" s="72">
        <v>8536</v>
      </c>
      <c r="D28" s="73">
        <v>3640</v>
      </c>
      <c r="E28" s="59"/>
      <c r="F28" s="61">
        <f>D28*E28</f>
        <v>0</v>
      </c>
      <c r="G28" s="73">
        <v>1099</v>
      </c>
      <c r="H28" s="59"/>
      <c r="I28" s="63">
        <f>G28*H28</f>
        <v>0</v>
      </c>
      <c r="J28" s="41"/>
      <c r="K28" s="39"/>
      <c r="L28" s="39"/>
      <c r="M28" s="33">
        <v>235370</v>
      </c>
      <c r="N28" s="33">
        <v>249124</v>
      </c>
      <c r="O28" s="33">
        <v>245806</v>
      </c>
      <c r="P28" s="162">
        <v>243433.41</v>
      </c>
      <c r="Q28" s="163"/>
      <c r="R28" s="59"/>
      <c r="S28" s="65">
        <f t="shared" si="0"/>
        <v>0</v>
      </c>
    </row>
    <row r="29" spans="1:19" s="36" customFormat="1" ht="15" thickBot="1">
      <c r="A29" s="28"/>
      <c r="B29" s="29">
        <v>988</v>
      </c>
      <c r="C29" s="72">
        <v>6408</v>
      </c>
      <c r="D29" s="68">
        <v>3495</v>
      </c>
      <c r="E29" s="58"/>
      <c r="F29" s="60">
        <f>D29*E29</f>
        <v>0</v>
      </c>
      <c r="G29" s="68">
        <v>381</v>
      </c>
      <c r="H29" s="59"/>
      <c r="I29" s="63">
        <f>G29*H29</f>
        <v>0</v>
      </c>
      <c r="J29" s="37"/>
      <c r="K29" s="39"/>
      <c r="L29" s="39"/>
      <c r="M29" s="42">
        <v>184374</v>
      </c>
      <c r="N29" s="42">
        <v>181901</v>
      </c>
      <c r="O29" s="42">
        <v>165816</v>
      </c>
      <c r="P29" s="162">
        <v>177363.52</v>
      </c>
      <c r="Q29" s="163"/>
      <c r="R29" s="59"/>
      <c r="S29" s="65">
        <f t="shared" si="0"/>
        <v>0</v>
      </c>
    </row>
    <row r="30" spans="2:18" ht="9.95" customHeight="1">
      <c r="B30" s="43"/>
      <c r="C30" s="44"/>
      <c r="D30" s="44"/>
      <c r="E30" s="45"/>
      <c r="F30" s="45"/>
      <c r="G30" s="44"/>
      <c r="H30" s="45"/>
      <c r="I30" s="45"/>
      <c r="J30" s="44"/>
      <c r="K30" s="45"/>
      <c r="L30" s="45"/>
      <c r="M30" s="45"/>
      <c r="N30" s="45"/>
      <c r="O30" s="45"/>
      <c r="P30" s="1"/>
      <c r="Q30" s="1"/>
      <c r="R30" s="46"/>
    </row>
    <row r="31" spans="2:18" ht="15" customHeight="1">
      <c r="B31" s="11" t="s">
        <v>28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6"/>
    </row>
    <row r="32" spans="2:18" ht="20.1" customHeight="1">
      <c r="B32" s="1"/>
      <c r="C32" s="149" t="s">
        <v>36</v>
      </c>
      <c r="D32" s="150"/>
      <c r="E32" s="150"/>
      <c r="F32" s="150"/>
      <c r="G32" s="150"/>
      <c r="H32" s="161"/>
      <c r="I32" s="55"/>
      <c r="J32" s="129" t="s">
        <v>37</v>
      </c>
      <c r="K32" s="130"/>
      <c r="L32" s="130"/>
      <c r="M32" s="130"/>
      <c r="N32" s="130"/>
      <c r="O32" s="130"/>
      <c r="P32" s="130"/>
      <c r="R32" s="36"/>
    </row>
    <row r="33" spans="1:19" s="17" customFormat="1" ht="24.95" customHeight="1">
      <c r="A33" s="13"/>
      <c r="B33" s="13"/>
      <c r="C33" s="153" t="s">
        <v>39</v>
      </c>
      <c r="D33" s="14" t="s">
        <v>40</v>
      </c>
      <c r="E33" s="15" t="s">
        <v>15</v>
      </c>
      <c r="F33" s="15" t="s">
        <v>55</v>
      </c>
      <c r="G33" s="14" t="s">
        <v>40</v>
      </c>
      <c r="H33" s="15" t="s">
        <v>15</v>
      </c>
      <c r="I33" s="15" t="s">
        <v>55</v>
      </c>
      <c r="J33" s="155" t="s">
        <v>38</v>
      </c>
      <c r="K33" s="156"/>
      <c r="L33" s="156"/>
      <c r="M33" s="156"/>
      <c r="N33" s="157"/>
      <c r="O33" s="16" t="s">
        <v>15</v>
      </c>
      <c r="P33" s="16" t="s">
        <v>56</v>
      </c>
      <c r="R33" s="36"/>
      <c r="S33" s="13"/>
    </row>
    <row r="34" spans="1:19" s="17" customFormat="1" ht="24.95" customHeight="1">
      <c r="A34" s="13"/>
      <c r="B34" s="13"/>
      <c r="C34" s="154"/>
      <c r="D34" s="18" t="s">
        <v>47</v>
      </c>
      <c r="E34" s="19" t="s">
        <v>45</v>
      </c>
      <c r="F34" s="19" t="s">
        <v>45</v>
      </c>
      <c r="G34" s="20" t="s">
        <v>48</v>
      </c>
      <c r="H34" s="19" t="s">
        <v>46</v>
      </c>
      <c r="I34" s="19" t="s">
        <v>46</v>
      </c>
      <c r="J34" s="158" t="s">
        <v>33</v>
      </c>
      <c r="K34" s="159"/>
      <c r="L34" s="159"/>
      <c r="M34" s="159"/>
      <c r="N34" s="160"/>
      <c r="O34" s="21" t="s">
        <v>35</v>
      </c>
      <c r="P34" s="21" t="s">
        <v>35</v>
      </c>
      <c r="R34" s="36"/>
      <c r="S34" s="13"/>
    </row>
    <row r="35" spans="1:19" s="27" customFormat="1" ht="24.95" customHeight="1" thickBot="1">
      <c r="A35" s="22"/>
      <c r="B35" s="23" t="s">
        <v>19</v>
      </c>
      <c r="C35" s="24" t="s">
        <v>14</v>
      </c>
      <c r="D35" s="69" t="s">
        <v>14</v>
      </c>
      <c r="E35" s="54" t="s">
        <v>29</v>
      </c>
      <c r="F35" s="62" t="s">
        <v>14</v>
      </c>
      <c r="G35" s="69" t="s">
        <v>14</v>
      </c>
      <c r="H35" s="54" t="s">
        <v>29</v>
      </c>
      <c r="I35" s="62" t="s">
        <v>14</v>
      </c>
      <c r="J35" s="47" t="s">
        <v>9</v>
      </c>
      <c r="K35" s="26" t="s">
        <v>10</v>
      </c>
      <c r="L35" s="26" t="s">
        <v>10</v>
      </c>
      <c r="M35" s="26" t="s">
        <v>11</v>
      </c>
      <c r="N35" s="48" t="s">
        <v>12</v>
      </c>
      <c r="O35" s="54" t="s">
        <v>29</v>
      </c>
      <c r="P35" s="64" t="s">
        <v>33</v>
      </c>
      <c r="R35" s="36"/>
      <c r="S35" s="22"/>
    </row>
    <row r="36" spans="1:19" s="36" customFormat="1" ht="15" thickBot="1">
      <c r="A36" s="28"/>
      <c r="B36" s="29" t="s">
        <v>0</v>
      </c>
      <c r="C36" s="72">
        <v>8657</v>
      </c>
      <c r="D36" s="66">
        <v>5620</v>
      </c>
      <c r="E36" s="59"/>
      <c r="F36" s="61">
        <f>D36*E36</f>
        <v>0</v>
      </c>
      <c r="G36" s="66">
        <v>515</v>
      </c>
      <c r="H36" s="59"/>
      <c r="I36" s="61">
        <f>G36*H36</f>
        <v>0</v>
      </c>
      <c r="J36" s="33">
        <v>103369</v>
      </c>
      <c r="K36" s="33">
        <v>103355</v>
      </c>
      <c r="L36" s="33">
        <v>103355</v>
      </c>
      <c r="M36" s="33">
        <v>98289</v>
      </c>
      <c r="N36" s="49">
        <v>101671</v>
      </c>
      <c r="O36" s="59"/>
      <c r="P36" s="61">
        <f>N36*O36</f>
        <v>0</v>
      </c>
      <c r="S36" s="28"/>
    </row>
    <row r="37" spans="1:19" s="36" customFormat="1" ht="15" thickBot="1">
      <c r="A37" s="28"/>
      <c r="B37" s="29" t="s">
        <v>1</v>
      </c>
      <c r="C37" s="72">
        <v>6452</v>
      </c>
      <c r="D37" s="67">
        <v>3701</v>
      </c>
      <c r="E37" s="59"/>
      <c r="F37" s="61">
        <f aca="true" t="shared" si="1" ref="F37:F45">D37*E37</f>
        <v>0</v>
      </c>
      <c r="G37" s="67">
        <v>262</v>
      </c>
      <c r="H37" s="59"/>
      <c r="I37" s="61">
        <f aca="true" t="shared" si="2" ref="I37:I45">G37*H37</f>
        <v>0</v>
      </c>
      <c r="J37" s="33">
        <v>105745</v>
      </c>
      <c r="K37" s="33">
        <v>113463</v>
      </c>
      <c r="L37" s="33">
        <v>113463</v>
      </c>
      <c r="M37" s="33">
        <v>97779</v>
      </c>
      <c r="N37" s="49">
        <v>105662.22</v>
      </c>
      <c r="O37" s="59"/>
      <c r="P37" s="61">
        <f aca="true" t="shared" si="3" ref="P37:P45">N37*O37</f>
        <v>0</v>
      </c>
      <c r="S37" s="28"/>
    </row>
    <row r="38" spans="1:19" s="36" customFormat="1" ht="15" thickBot="1">
      <c r="A38" s="28"/>
      <c r="B38" s="29" t="s">
        <v>2</v>
      </c>
      <c r="C38" s="50">
        <v>7020</v>
      </c>
      <c r="D38" s="67">
        <v>4283</v>
      </c>
      <c r="E38" s="59"/>
      <c r="F38" s="61">
        <f t="shared" si="1"/>
        <v>0</v>
      </c>
      <c r="G38" s="67">
        <v>264</v>
      </c>
      <c r="H38" s="59"/>
      <c r="I38" s="61">
        <f t="shared" si="2"/>
        <v>0</v>
      </c>
      <c r="J38" s="33">
        <v>108909</v>
      </c>
      <c r="K38" s="33">
        <v>102921</v>
      </c>
      <c r="L38" s="33">
        <v>102921</v>
      </c>
      <c r="M38" s="33">
        <v>105898</v>
      </c>
      <c r="N38" s="49">
        <v>105909.37</v>
      </c>
      <c r="O38" s="59"/>
      <c r="P38" s="61">
        <f t="shared" si="3"/>
        <v>0</v>
      </c>
      <c r="S38" s="28"/>
    </row>
    <row r="39" spans="1:19" s="36" customFormat="1" ht="15" thickBot="1">
      <c r="A39" s="28"/>
      <c r="B39" s="29" t="s">
        <v>3</v>
      </c>
      <c r="C39" s="72">
        <v>6777</v>
      </c>
      <c r="D39" s="67">
        <v>3832</v>
      </c>
      <c r="E39" s="59"/>
      <c r="F39" s="61">
        <f t="shared" si="1"/>
        <v>0</v>
      </c>
      <c r="G39" s="67">
        <v>262</v>
      </c>
      <c r="H39" s="59"/>
      <c r="I39" s="61">
        <f t="shared" si="2"/>
        <v>0</v>
      </c>
      <c r="J39" s="33">
        <v>93592</v>
      </c>
      <c r="K39" s="33">
        <v>99039</v>
      </c>
      <c r="L39" s="33">
        <v>99039</v>
      </c>
      <c r="M39" s="33">
        <v>92731</v>
      </c>
      <c r="N39" s="49">
        <v>95120.55</v>
      </c>
      <c r="O39" s="59"/>
      <c r="P39" s="61">
        <f t="shared" si="3"/>
        <v>0</v>
      </c>
      <c r="S39" s="28"/>
    </row>
    <row r="40" spans="1:19" s="36" customFormat="1" ht="15" thickBot="1">
      <c r="A40" s="28"/>
      <c r="B40" s="29" t="s">
        <v>4</v>
      </c>
      <c r="C40" s="72">
        <v>7639</v>
      </c>
      <c r="D40" s="70">
        <v>4850</v>
      </c>
      <c r="E40" s="59"/>
      <c r="F40" s="61">
        <f t="shared" si="1"/>
        <v>0</v>
      </c>
      <c r="G40" s="70">
        <v>321</v>
      </c>
      <c r="H40" s="59"/>
      <c r="I40" s="61">
        <f t="shared" si="2"/>
        <v>0</v>
      </c>
      <c r="J40" s="33">
        <v>111730</v>
      </c>
      <c r="K40" s="33">
        <v>97583</v>
      </c>
      <c r="L40" s="33">
        <v>97583</v>
      </c>
      <c r="M40" s="33">
        <v>96971</v>
      </c>
      <c r="N40" s="49">
        <v>102094.97</v>
      </c>
      <c r="O40" s="59"/>
      <c r="P40" s="61">
        <f t="shared" si="3"/>
        <v>0</v>
      </c>
      <c r="S40" s="28"/>
    </row>
    <row r="41" spans="1:19" s="36" customFormat="1" ht="15" thickBot="1">
      <c r="A41" s="28"/>
      <c r="B41" s="29" t="s">
        <v>5</v>
      </c>
      <c r="C41" s="50">
        <v>9186</v>
      </c>
      <c r="D41" s="67">
        <v>5229</v>
      </c>
      <c r="E41" s="59"/>
      <c r="F41" s="61">
        <f t="shared" si="1"/>
        <v>0</v>
      </c>
      <c r="G41" s="67">
        <v>514</v>
      </c>
      <c r="H41" s="59"/>
      <c r="I41" s="61">
        <f t="shared" si="2"/>
        <v>0</v>
      </c>
      <c r="J41" s="33">
        <v>111811</v>
      </c>
      <c r="K41" s="33">
        <v>112554</v>
      </c>
      <c r="L41" s="33">
        <v>112554</v>
      </c>
      <c r="M41" s="33">
        <v>110297</v>
      </c>
      <c r="N41" s="49">
        <v>111553.77</v>
      </c>
      <c r="O41" s="59"/>
      <c r="P41" s="61">
        <f t="shared" si="3"/>
        <v>0</v>
      </c>
      <c r="S41" s="28"/>
    </row>
    <row r="42" spans="1:19" s="36" customFormat="1" ht="15" thickBot="1">
      <c r="A42" s="28"/>
      <c r="B42" s="29" t="s">
        <v>6</v>
      </c>
      <c r="C42" s="72">
        <v>7211</v>
      </c>
      <c r="D42" s="67">
        <v>3228</v>
      </c>
      <c r="E42" s="59"/>
      <c r="F42" s="61">
        <f t="shared" si="1"/>
        <v>0</v>
      </c>
      <c r="G42" s="67">
        <v>382</v>
      </c>
      <c r="H42" s="59"/>
      <c r="I42" s="61">
        <f t="shared" si="2"/>
        <v>0</v>
      </c>
      <c r="J42" s="33">
        <v>111103</v>
      </c>
      <c r="K42" s="33">
        <v>115778</v>
      </c>
      <c r="L42" s="33">
        <v>115778</v>
      </c>
      <c r="M42" s="33">
        <v>108339</v>
      </c>
      <c r="N42" s="49">
        <v>111740.02</v>
      </c>
      <c r="O42" s="59"/>
      <c r="P42" s="61">
        <f t="shared" si="3"/>
        <v>0</v>
      </c>
      <c r="S42" s="28"/>
    </row>
    <row r="43" spans="1:19" s="36" customFormat="1" ht="15" thickBot="1">
      <c r="A43" s="28"/>
      <c r="B43" s="29" t="s">
        <v>13</v>
      </c>
      <c r="C43" s="72">
        <v>6261</v>
      </c>
      <c r="D43" s="67">
        <v>3584</v>
      </c>
      <c r="E43" s="59"/>
      <c r="F43" s="61">
        <f t="shared" si="1"/>
        <v>0</v>
      </c>
      <c r="G43" s="67">
        <v>261</v>
      </c>
      <c r="H43" s="59"/>
      <c r="I43" s="61">
        <f t="shared" si="2"/>
        <v>0</v>
      </c>
      <c r="J43" s="33">
        <v>117705</v>
      </c>
      <c r="K43" s="33">
        <v>113362</v>
      </c>
      <c r="L43" s="33">
        <v>113362</v>
      </c>
      <c r="M43" s="33">
        <v>108515</v>
      </c>
      <c r="N43" s="49">
        <v>113194.21</v>
      </c>
      <c r="O43" s="59"/>
      <c r="P43" s="61">
        <f t="shared" si="3"/>
        <v>0</v>
      </c>
      <c r="S43" s="28"/>
    </row>
    <row r="44" spans="1:19" s="36" customFormat="1" ht="15" thickBot="1">
      <c r="A44" s="28"/>
      <c r="B44" s="29" t="s">
        <v>7</v>
      </c>
      <c r="C44" s="72">
        <v>8187</v>
      </c>
      <c r="D44" s="67">
        <v>5395</v>
      </c>
      <c r="E44" s="59"/>
      <c r="F44" s="61">
        <f t="shared" si="1"/>
        <v>0</v>
      </c>
      <c r="G44" s="67">
        <v>344</v>
      </c>
      <c r="H44" s="59"/>
      <c r="I44" s="61">
        <f t="shared" si="2"/>
        <v>0</v>
      </c>
      <c r="J44" s="33">
        <v>129171</v>
      </c>
      <c r="K44" s="33">
        <v>123622</v>
      </c>
      <c r="L44" s="33">
        <v>123622</v>
      </c>
      <c r="M44" s="33">
        <v>126629</v>
      </c>
      <c r="N44" s="49">
        <v>126473.75</v>
      </c>
      <c r="O44" s="59"/>
      <c r="P44" s="61">
        <f t="shared" si="3"/>
        <v>0</v>
      </c>
      <c r="S44" s="28"/>
    </row>
    <row r="45" spans="1:19" s="36" customFormat="1" ht="15" thickBot="1">
      <c r="A45" s="28"/>
      <c r="B45" s="29" t="s">
        <v>8</v>
      </c>
      <c r="C45" s="51">
        <v>7613</v>
      </c>
      <c r="D45" s="68">
        <v>4854</v>
      </c>
      <c r="E45" s="59"/>
      <c r="F45" s="61">
        <f t="shared" si="1"/>
        <v>0</v>
      </c>
      <c r="G45" s="68">
        <v>337</v>
      </c>
      <c r="H45" s="59"/>
      <c r="I45" s="61">
        <f t="shared" si="2"/>
        <v>0</v>
      </c>
      <c r="J45" s="33">
        <v>114830</v>
      </c>
      <c r="K45" s="33">
        <v>120640</v>
      </c>
      <c r="L45" s="33">
        <v>120640</v>
      </c>
      <c r="M45" s="33">
        <v>111930</v>
      </c>
      <c r="N45" s="49">
        <v>115799.98</v>
      </c>
      <c r="O45" s="59"/>
      <c r="P45" s="61">
        <f t="shared" si="3"/>
        <v>0</v>
      </c>
      <c r="S45" s="28"/>
    </row>
    <row r="46" spans="2:18" ht="8.1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3" s="13" customFormat="1" ht="12">
      <c r="B47" s="13" t="s">
        <v>20</v>
      </c>
      <c r="C47" s="13" t="s">
        <v>25</v>
      </c>
    </row>
    <row r="48" spans="1:19" s="17" customFormat="1" ht="12">
      <c r="A48" s="13"/>
      <c r="B48" s="17" t="s">
        <v>22</v>
      </c>
      <c r="C48" s="13" t="s">
        <v>21</v>
      </c>
      <c r="S48" s="13"/>
    </row>
    <row r="49" spans="1:19" s="17" customFormat="1" ht="12">
      <c r="A49" s="13"/>
      <c r="B49" s="17" t="s">
        <v>24</v>
      </c>
      <c r="C49" s="17" t="s">
        <v>23</v>
      </c>
      <c r="S49" s="13"/>
    </row>
    <row r="50" spans="1:19" s="17" customFormat="1" ht="12">
      <c r="A50" s="13"/>
      <c r="B50" s="17" t="s">
        <v>50</v>
      </c>
      <c r="S50" s="13"/>
    </row>
    <row r="51" ht="9.95" customHeight="1"/>
  </sheetData>
  <sheetProtection algorithmName="SHA-512" hashValue="DBfL+y9UlDT6g3kk/3QkmEfiIwNGx+LYYG34QbRMUP080Zn7OZplcxtuNiykjPx/w+L8wrZyp8AOllNTNlDwxQ==" saltValue="MBQiAE6FnH4bxl/SDllp8A==" spinCount="100000" sheet="1" selectLockedCells="1"/>
  <mergeCells count="26">
    <mergeCell ref="C33:C34"/>
    <mergeCell ref="J33:N33"/>
    <mergeCell ref="J34:N34"/>
    <mergeCell ref="C32:H32"/>
    <mergeCell ref="P28:Q28"/>
    <mergeCell ref="P29:Q29"/>
    <mergeCell ref="J32:P32"/>
    <mergeCell ref="D11:R11"/>
    <mergeCell ref="B7:R7"/>
    <mergeCell ref="R25:R27"/>
    <mergeCell ref="P25:Q27"/>
    <mergeCell ref="B14:R14"/>
    <mergeCell ref="P23:Q23"/>
    <mergeCell ref="C20:K20"/>
    <mergeCell ref="C21:C22"/>
    <mergeCell ref="B15:R15"/>
    <mergeCell ref="M21:Q21"/>
    <mergeCell ref="M22:Q22"/>
    <mergeCell ref="M25:M27"/>
    <mergeCell ref="N25:N27"/>
    <mergeCell ref="D25:D27"/>
    <mergeCell ref="E25:E27"/>
    <mergeCell ref="F25:F27"/>
    <mergeCell ref="M20:S20"/>
    <mergeCell ref="S25:S27"/>
    <mergeCell ref="O25:O27"/>
  </mergeCells>
  <dataValidations count="1">
    <dataValidation type="decimal" allowBlank="1" showInputMessage="1" showErrorMessage="1" sqref="E28:E29 H25:H29 K24 O36:O45 H36:H45 E36:E45 R24:R29 E25:E27">
      <formula1>0</formula1>
      <formula2>1</formula2>
    </dataValidation>
  </dataValidations>
  <printOptions horizontalCentered="1"/>
  <pageMargins left="0.1968503937007874" right="0.1968503937007874" top="0.1968503937007874" bottom="0.5905511811023623" header="0.31496062992125984" footer="0.31496062992125984"/>
  <pageSetup horizontalDpi="600" verticalDpi="600" orientation="landscape" paperSize="8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4F9D-516B-48C7-975E-3A44B7C2B0B4}">
  <dimension ref="B2:L41"/>
  <sheetViews>
    <sheetView tabSelected="1" view="pageBreakPreview" zoomScale="115" zoomScaleSheetLayoutView="115" workbookViewId="0" topLeftCell="A1">
      <selection activeCell="I25" sqref="I25:I28"/>
    </sheetView>
  </sheetViews>
  <sheetFormatPr defaultColWidth="9.140625" defaultRowHeight="15"/>
  <cols>
    <col min="1" max="1" width="1.7109375" style="2" customWidth="1"/>
    <col min="2" max="2" width="5.7109375" style="2" customWidth="1"/>
    <col min="3" max="3" width="3.7109375" style="2" customWidth="1"/>
    <col min="4" max="4" width="11.7109375" style="2" customWidth="1"/>
    <col min="5" max="5" width="25.7109375" style="2" customWidth="1"/>
    <col min="6" max="11" width="20.7109375" style="2" customWidth="1"/>
    <col min="12" max="13" width="1.7109375" style="2" customWidth="1"/>
    <col min="14" max="16384" width="9.140625" style="2" customWidth="1"/>
  </cols>
  <sheetData>
    <row r="1" ht="15.75"/>
    <row r="2" spans="11:12" ht="15.75">
      <c r="K2" s="76" t="s">
        <v>58</v>
      </c>
      <c r="L2" s="77"/>
    </row>
    <row r="3" ht="15.75"/>
    <row r="4" spans="2:12" ht="15.7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9.95" customHeight="1"/>
    <row r="6" spans="2:12" ht="15">
      <c r="B6" s="77" t="s">
        <v>17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2:12" s="9" customFormat="1" ht="15.75" customHeight="1">
      <c r="B7" s="78" t="s">
        <v>34</v>
      </c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2:3" ht="18.75">
      <c r="B8" s="10" t="s">
        <v>16</v>
      </c>
      <c r="C8" s="10"/>
    </row>
    <row r="9" spans="2:12" ht="9.9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ht="9.95" customHeight="1"/>
    <row r="11" spans="2:11" ht="24.95" customHeight="1">
      <c r="B11" s="77"/>
      <c r="C11" s="77"/>
      <c r="E11" s="164" t="s">
        <v>94</v>
      </c>
      <c r="F11" s="165"/>
      <c r="G11" s="165"/>
      <c r="H11" s="165"/>
      <c r="I11" s="165"/>
      <c r="J11" s="165"/>
      <c r="K11" s="166"/>
    </row>
    <row r="12" spans="2:3" ht="15">
      <c r="B12" s="77"/>
      <c r="C12" s="77"/>
    </row>
    <row r="13" spans="2:12" s="9" customFormat="1" ht="129.95" customHeight="1">
      <c r="B13" s="167" t="s">
        <v>59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80"/>
    </row>
    <row r="14" spans="2:12" ht="5.1" customHeight="1">
      <c r="B14" s="81"/>
      <c r="C14" s="77"/>
      <c r="J14" s="82"/>
      <c r="K14" s="83"/>
      <c r="L14" s="83"/>
    </row>
    <row r="15" spans="2:12" ht="15" customHeight="1">
      <c r="B15" s="84" t="s">
        <v>60</v>
      </c>
      <c r="C15" s="77"/>
      <c r="K15" s="83"/>
      <c r="L15" s="83"/>
    </row>
    <row r="16" spans="2:12" ht="5.1" customHeight="1">
      <c r="B16" s="77"/>
      <c r="C16" s="77"/>
      <c r="K16" s="83"/>
      <c r="L16" s="83"/>
    </row>
    <row r="17" spans="2:12" ht="15" customHeight="1">
      <c r="B17" s="77" t="s">
        <v>61</v>
      </c>
      <c r="C17" s="77"/>
      <c r="K17" s="83"/>
      <c r="L17" s="83"/>
    </row>
    <row r="18" spans="2:12" ht="5.1" customHeight="1" thickBot="1">
      <c r="B18" s="77"/>
      <c r="C18" s="77"/>
      <c r="K18" s="83"/>
      <c r="L18" s="83"/>
    </row>
    <row r="19" spans="2:12" s="27" customFormat="1" ht="15" customHeight="1">
      <c r="B19" s="168" t="s">
        <v>62</v>
      </c>
      <c r="C19" s="85"/>
      <c r="D19" s="171" t="s">
        <v>63</v>
      </c>
      <c r="E19" s="174" t="s">
        <v>64</v>
      </c>
      <c r="F19" s="86" t="s">
        <v>65</v>
      </c>
      <c r="G19" s="87" t="s">
        <v>65</v>
      </c>
      <c r="H19" s="88"/>
      <c r="I19" s="89"/>
      <c r="J19" s="88"/>
      <c r="K19" s="89"/>
      <c r="L19" s="83"/>
    </row>
    <row r="20" spans="2:12" s="27" customFormat="1" ht="15" customHeight="1">
      <c r="B20" s="169"/>
      <c r="C20" s="90" t="s">
        <v>66</v>
      </c>
      <c r="D20" s="172"/>
      <c r="E20" s="175"/>
      <c r="F20" s="91" t="s">
        <v>67</v>
      </c>
      <c r="G20" s="92" t="s">
        <v>67</v>
      </c>
      <c r="H20" s="93" t="s">
        <v>68</v>
      </c>
      <c r="I20" s="94" t="s">
        <v>68</v>
      </c>
      <c r="J20" s="93" t="s">
        <v>69</v>
      </c>
      <c r="K20" s="94" t="s">
        <v>69</v>
      </c>
      <c r="L20" s="83"/>
    </row>
    <row r="21" spans="2:12" s="27" customFormat="1" ht="15" customHeight="1">
      <c r="B21" s="169"/>
      <c r="C21" s="90"/>
      <c r="D21" s="172"/>
      <c r="E21" s="175"/>
      <c r="F21" s="91" t="s">
        <v>70</v>
      </c>
      <c r="G21" s="92" t="s">
        <v>71</v>
      </c>
      <c r="H21" s="93" t="s">
        <v>70</v>
      </c>
      <c r="I21" s="95" t="s">
        <v>71</v>
      </c>
      <c r="J21" s="93" t="s">
        <v>70</v>
      </c>
      <c r="K21" s="95" t="s">
        <v>71</v>
      </c>
      <c r="L21" s="83"/>
    </row>
    <row r="22" spans="2:12" s="27" customFormat="1" ht="15" customHeight="1">
      <c r="B22" s="169"/>
      <c r="C22" s="90"/>
      <c r="D22" s="172"/>
      <c r="E22" s="175"/>
      <c r="F22" s="91" t="s">
        <v>72</v>
      </c>
      <c r="G22" s="92" t="s">
        <v>72</v>
      </c>
      <c r="H22" s="96" t="s">
        <v>73</v>
      </c>
      <c r="I22" s="97" t="s">
        <v>73</v>
      </c>
      <c r="J22" s="96" t="s">
        <v>73</v>
      </c>
      <c r="K22" s="97" t="s">
        <v>73</v>
      </c>
      <c r="L22" s="83"/>
    </row>
    <row r="23" spans="2:12" s="27" customFormat="1" ht="15" customHeight="1">
      <c r="B23" s="169"/>
      <c r="C23" s="90"/>
      <c r="D23" s="172"/>
      <c r="E23" s="175"/>
      <c r="F23" s="91"/>
      <c r="G23" s="92"/>
      <c r="H23" s="93" t="s">
        <v>74</v>
      </c>
      <c r="I23" s="94" t="s">
        <v>75</v>
      </c>
      <c r="J23" s="93" t="s">
        <v>76</v>
      </c>
      <c r="K23" s="94" t="s">
        <v>77</v>
      </c>
      <c r="L23" s="83"/>
    </row>
    <row r="24" spans="2:12" s="27" customFormat="1" ht="15" customHeight="1" thickBot="1">
      <c r="B24" s="170"/>
      <c r="C24" s="98"/>
      <c r="D24" s="173"/>
      <c r="E24" s="176"/>
      <c r="F24" s="99" t="s">
        <v>78</v>
      </c>
      <c r="G24" s="100" t="s">
        <v>79</v>
      </c>
      <c r="H24" s="101" t="s">
        <v>80</v>
      </c>
      <c r="I24" s="102" t="s">
        <v>81</v>
      </c>
      <c r="J24" s="101" t="s">
        <v>80</v>
      </c>
      <c r="K24" s="102" t="s">
        <v>81</v>
      </c>
      <c r="L24" s="83"/>
    </row>
    <row r="25" spans="2:12" s="106" customFormat="1" ht="30" customHeight="1">
      <c r="B25" s="26" t="s">
        <v>82</v>
      </c>
      <c r="C25" s="26">
        <v>1</v>
      </c>
      <c r="D25" s="103">
        <v>983</v>
      </c>
      <c r="E25" s="104" t="s">
        <v>83</v>
      </c>
      <c r="F25" s="177">
        <v>278637</v>
      </c>
      <c r="G25" s="180">
        <v>3414</v>
      </c>
      <c r="H25" s="183">
        <f>F25-(J25+J26)</f>
        <v>278637</v>
      </c>
      <c r="I25" s="185">
        <f>G25-(K25+K26)</f>
        <v>3414</v>
      </c>
      <c r="J25" s="187">
        <f>'EN. Termica ed Elettrica__DEMO'!$S$24+'EN. Termica ed Elettrica__DEMO'!$S$25</f>
        <v>0</v>
      </c>
      <c r="K25" s="188">
        <f>'EN. Termica ed Elettrica__DEMO'!$L$24+'EN. Termica ed Elettrica__DEMO'!$F$25+'EN. Termica ed Elettrica__DEMO'!$I$25+'EN. Termica ed Elettrica__DEMO'!$I$26+'EN. Termica ed Elettrica__DEMO'!$I$27</f>
        <v>0</v>
      </c>
      <c r="L25" s="105"/>
    </row>
    <row r="26" spans="2:12" s="107" customFormat="1" ht="30" customHeight="1">
      <c r="B26" s="26" t="s">
        <v>82</v>
      </c>
      <c r="C26" s="26">
        <v>2</v>
      </c>
      <c r="D26" s="103">
        <v>984</v>
      </c>
      <c r="E26" s="104" t="s">
        <v>84</v>
      </c>
      <c r="F26" s="178"/>
      <c r="G26" s="181"/>
      <c r="H26" s="183"/>
      <c r="I26" s="185"/>
      <c r="J26" s="183"/>
      <c r="K26" s="185"/>
      <c r="L26" s="105"/>
    </row>
    <row r="27" spans="2:12" s="107" customFormat="1" ht="30" customHeight="1">
      <c r="B27" s="26" t="s">
        <v>82</v>
      </c>
      <c r="C27" s="26">
        <v>3</v>
      </c>
      <c r="D27" s="103">
        <v>985</v>
      </c>
      <c r="E27" s="104" t="s">
        <v>85</v>
      </c>
      <c r="F27" s="178"/>
      <c r="G27" s="181"/>
      <c r="H27" s="183"/>
      <c r="I27" s="185"/>
      <c r="J27" s="183"/>
      <c r="K27" s="185"/>
      <c r="L27" s="105"/>
    </row>
    <row r="28" spans="2:12" s="107" customFormat="1" ht="30" customHeight="1">
      <c r="B28" s="26" t="s">
        <v>82</v>
      </c>
      <c r="C28" s="26">
        <v>4</v>
      </c>
      <c r="D28" s="103">
        <v>986</v>
      </c>
      <c r="E28" s="104" t="s">
        <v>86</v>
      </c>
      <c r="F28" s="179"/>
      <c r="G28" s="182"/>
      <c r="H28" s="184"/>
      <c r="I28" s="186"/>
      <c r="J28" s="184"/>
      <c r="K28" s="186"/>
      <c r="L28" s="105"/>
    </row>
    <row r="29" spans="2:12" s="114" customFormat="1" ht="30" customHeight="1">
      <c r="B29" s="26" t="s">
        <v>82</v>
      </c>
      <c r="C29" s="26">
        <v>5</v>
      </c>
      <c r="D29" s="103">
        <v>987</v>
      </c>
      <c r="E29" s="104" t="s">
        <v>87</v>
      </c>
      <c r="F29" s="108">
        <v>102242</v>
      </c>
      <c r="G29" s="109">
        <v>1020</v>
      </c>
      <c r="H29" s="110">
        <f>F29-J29</f>
        <v>102242</v>
      </c>
      <c r="I29" s="111">
        <f>G29-K29</f>
        <v>1020</v>
      </c>
      <c r="J29" s="112">
        <f>'EN. Termica ed Elettrica__DEMO'!$S$28</f>
        <v>0</v>
      </c>
      <c r="K29" s="113">
        <f>'EN. Termica ed Elettrica__DEMO'!$F$28+'EN. Termica ed Elettrica__DEMO'!$I$28</f>
        <v>0</v>
      </c>
      <c r="L29" s="105"/>
    </row>
    <row r="30" spans="2:11" s="114" customFormat="1" ht="30" customHeight="1">
      <c r="B30" s="26" t="s">
        <v>82</v>
      </c>
      <c r="C30" s="26">
        <v>6</v>
      </c>
      <c r="D30" s="103">
        <v>988</v>
      </c>
      <c r="E30" s="104" t="s">
        <v>88</v>
      </c>
      <c r="F30" s="108">
        <v>81587</v>
      </c>
      <c r="G30" s="109">
        <v>973</v>
      </c>
      <c r="H30" s="110">
        <f aca="true" t="shared" si="0" ref="H30:I40">F30-J30</f>
        <v>81587</v>
      </c>
      <c r="I30" s="111">
        <f t="shared" si="0"/>
        <v>973</v>
      </c>
      <c r="J30" s="112">
        <f>'EN. Termica ed Elettrica__DEMO'!$S$29</f>
        <v>0</v>
      </c>
      <c r="K30" s="113">
        <f>'EN. Termica ed Elettrica__DEMO'!$F$29+'EN. Termica ed Elettrica__DEMO'!$I$29</f>
        <v>0</v>
      </c>
    </row>
    <row r="31" spans="2:11" s="114" customFormat="1" ht="30" customHeight="1">
      <c r="B31" s="26" t="s">
        <v>82</v>
      </c>
      <c r="C31" s="26">
        <v>7</v>
      </c>
      <c r="D31" s="103" t="s">
        <v>0</v>
      </c>
      <c r="E31" s="104" t="s">
        <v>89</v>
      </c>
      <c r="F31" s="108">
        <v>43719</v>
      </c>
      <c r="G31" s="109">
        <v>1405</v>
      </c>
      <c r="H31" s="110">
        <f t="shared" si="0"/>
        <v>43719</v>
      </c>
      <c r="I31" s="111">
        <f t="shared" si="0"/>
        <v>1405</v>
      </c>
      <c r="J31" s="112">
        <f>'EN. Termica ed Elettrica__DEMO'!$P$36</f>
        <v>0</v>
      </c>
      <c r="K31" s="113">
        <f>'EN. Termica ed Elettrica__DEMO'!$F$36+'EN. Termica ed Elettrica__DEMO'!$I$36</f>
        <v>0</v>
      </c>
    </row>
    <row r="32" spans="2:11" s="114" customFormat="1" ht="30" customHeight="1">
      <c r="B32" s="26" t="s">
        <v>82</v>
      </c>
      <c r="C32" s="26">
        <v>8</v>
      </c>
      <c r="D32" s="103" t="s">
        <v>1</v>
      </c>
      <c r="E32" s="104" t="s">
        <v>89</v>
      </c>
      <c r="F32" s="108">
        <v>50718</v>
      </c>
      <c r="G32" s="109">
        <v>983</v>
      </c>
      <c r="H32" s="110">
        <f t="shared" si="0"/>
        <v>50718</v>
      </c>
      <c r="I32" s="111">
        <f t="shared" si="0"/>
        <v>983</v>
      </c>
      <c r="J32" s="112">
        <f>'EN. Termica ed Elettrica__DEMO'!$P$37</f>
        <v>0</v>
      </c>
      <c r="K32" s="113">
        <f>'EN. Termica ed Elettrica__DEMO'!$F$37+'EN. Termica ed Elettrica__DEMO'!$I$37</f>
        <v>0</v>
      </c>
    </row>
    <row r="33" spans="2:11" s="114" customFormat="1" ht="30" customHeight="1">
      <c r="B33" s="26" t="s">
        <v>82</v>
      </c>
      <c r="C33" s="26">
        <v>9</v>
      </c>
      <c r="D33" s="103" t="s">
        <v>2</v>
      </c>
      <c r="E33" s="104" t="s">
        <v>89</v>
      </c>
      <c r="F33" s="108">
        <v>44482</v>
      </c>
      <c r="G33" s="109">
        <v>1172</v>
      </c>
      <c r="H33" s="110">
        <f t="shared" si="0"/>
        <v>44482</v>
      </c>
      <c r="I33" s="111">
        <f t="shared" si="0"/>
        <v>1172</v>
      </c>
      <c r="J33" s="112">
        <f>'EN. Termica ed Elettrica__DEMO'!$P$38</f>
        <v>0</v>
      </c>
      <c r="K33" s="113">
        <f>'EN. Termica ed Elettrica__DEMO'!$F$38+'EN. Termica ed Elettrica__DEMO'!$I$38</f>
        <v>0</v>
      </c>
    </row>
    <row r="34" spans="2:11" s="114" customFormat="1" ht="30" customHeight="1">
      <c r="B34" s="26" t="s">
        <v>82</v>
      </c>
      <c r="C34" s="26">
        <v>10</v>
      </c>
      <c r="D34" s="103" t="s">
        <v>3</v>
      </c>
      <c r="E34" s="104" t="s">
        <v>89</v>
      </c>
      <c r="F34" s="108">
        <v>40902</v>
      </c>
      <c r="G34" s="109">
        <v>1092</v>
      </c>
      <c r="H34" s="110">
        <f t="shared" si="0"/>
        <v>40902</v>
      </c>
      <c r="I34" s="111">
        <f t="shared" si="0"/>
        <v>1092</v>
      </c>
      <c r="J34" s="112">
        <f>'EN. Termica ed Elettrica__DEMO'!$P$39</f>
        <v>0</v>
      </c>
      <c r="K34" s="113">
        <f>'EN. Termica ed Elettrica__DEMO'!$F$39+'EN. Termica ed Elettrica__DEMO'!$I$39</f>
        <v>0</v>
      </c>
    </row>
    <row r="35" spans="2:11" s="114" customFormat="1" ht="30" customHeight="1">
      <c r="B35" s="26" t="s">
        <v>82</v>
      </c>
      <c r="C35" s="26">
        <v>11</v>
      </c>
      <c r="D35" s="103" t="s">
        <v>4</v>
      </c>
      <c r="E35" s="104" t="s">
        <v>89</v>
      </c>
      <c r="F35" s="108">
        <v>41859</v>
      </c>
      <c r="G35" s="109">
        <v>1322</v>
      </c>
      <c r="H35" s="110">
        <f t="shared" si="0"/>
        <v>41859</v>
      </c>
      <c r="I35" s="111">
        <f t="shared" si="0"/>
        <v>1322</v>
      </c>
      <c r="J35" s="112">
        <f>'EN. Termica ed Elettrica__DEMO'!$P$40</f>
        <v>0</v>
      </c>
      <c r="K35" s="113">
        <f>'EN. Termica ed Elettrica__DEMO'!$F$40+'EN. Termica ed Elettrica__DEMO'!$I$40</f>
        <v>0</v>
      </c>
    </row>
    <row r="36" spans="2:11" s="114" customFormat="1" ht="30" customHeight="1">
      <c r="B36" s="26" t="s">
        <v>82</v>
      </c>
      <c r="C36" s="26">
        <v>12</v>
      </c>
      <c r="D36" s="103" t="s">
        <v>90</v>
      </c>
      <c r="E36" s="104" t="s">
        <v>91</v>
      </c>
      <c r="F36" s="108">
        <v>46853</v>
      </c>
      <c r="G36" s="109">
        <v>1384</v>
      </c>
      <c r="H36" s="110">
        <f t="shared" si="0"/>
        <v>46853</v>
      </c>
      <c r="I36" s="111">
        <f t="shared" si="0"/>
        <v>1384</v>
      </c>
      <c r="J36" s="112">
        <f>'EN. Termica ed Elettrica__DEMO'!$P$41</f>
        <v>0</v>
      </c>
      <c r="K36" s="113">
        <f>'EN. Termica ed Elettrica__DEMO'!$F$41+'EN. Termica ed Elettrica__DEMO'!$I$41</f>
        <v>0</v>
      </c>
    </row>
    <row r="37" spans="2:11" s="114" customFormat="1" ht="30" customHeight="1">
      <c r="B37" s="26" t="s">
        <v>82</v>
      </c>
      <c r="C37" s="26">
        <v>13</v>
      </c>
      <c r="D37" s="103" t="s">
        <v>92</v>
      </c>
      <c r="E37" s="104" t="s">
        <v>91</v>
      </c>
      <c r="F37" s="108">
        <v>49166</v>
      </c>
      <c r="G37" s="109">
        <v>923</v>
      </c>
      <c r="H37" s="110">
        <f t="shared" si="0"/>
        <v>49166</v>
      </c>
      <c r="I37" s="111">
        <f t="shared" si="0"/>
        <v>923</v>
      </c>
      <c r="J37" s="112">
        <f>'EN. Termica ed Elettrica__DEMO'!$P$42</f>
        <v>0</v>
      </c>
      <c r="K37" s="113">
        <f>'EN. Termica ed Elettrica__DEMO'!$F$42+'EN. Termica ed Elettrica__DEMO'!$I$42</f>
        <v>0</v>
      </c>
    </row>
    <row r="38" spans="2:11" s="114" customFormat="1" ht="30" customHeight="1">
      <c r="B38" s="26" t="s">
        <v>82</v>
      </c>
      <c r="C38" s="26">
        <v>14</v>
      </c>
      <c r="D38" s="103" t="s">
        <v>13</v>
      </c>
      <c r="E38" s="104" t="s">
        <v>91</v>
      </c>
      <c r="F38" s="108">
        <v>50937</v>
      </c>
      <c r="G38" s="109">
        <v>989</v>
      </c>
      <c r="H38" s="110">
        <f t="shared" si="0"/>
        <v>50937</v>
      </c>
      <c r="I38" s="111">
        <f t="shared" si="0"/>
        <v>989</v>
      </c>
      <c r="J38" s="112">
        <f>'EN. Termica ed Elettrica__DEMO'!$P$43</f>
        <v>0</v>
      </c>
      <c r="K38" s="113">
        <f>'EN. Termica ed Elettrica__DEMO'!$F$43+'EN. Termica ed Elettrica__DEMO'!$I$43</f>
        <v>0</v>
      </c>
    </row>
    <row r="39" spans="2:11" s="114" customFormat="1" ht="30" customHeight="1">
      <c r="B39" s="26" t="s">
        <v>82</v>
      </c>
      <c r="C39" s="26">
        <v>15</v>
      </c>
      <c r="D39" s="103" t="s">
        <v>7</v>
      </c>
      <c r="E39" s="104" t="s">
        <v>93</v>
      </c>
      <c r="F39" s="108">
        <v>58178</v>
      </c>
      <c r="G39" s="109">
        <v>1478</v>
      </c>
      <c r="H39" s="110">
        <f t="shared" si="0"/>
        <v>58178</v>
      </c>
      <c r="I39" s="111">
        <f t="shared" si="0"/>
        <v>1478</v>
      </c>
      <c r="J39" s="112">
        <f>'EN. Termica ed Elettrica__DEMO'!$P$44</f>
        <v>0</v>
      </c>
      <c r="K39" s="113">
        <f>'EN. Termica ed Elettrica__DEMO'!$F$44+'EN. Termica ed Elettrica__DEMO'!$I$44</f>
        <v>0</v>
      </c>
    </row>
    <row r="40" spans="2:11" s="114" customFormat="1" ht="30" customHeight="1" thickBot="1">
      <c r="B40" s="26" t="s">
        <v>82</v>
      </c>
      <c r="C40" s="26">
        <v>16</v>
      </c>
      <c r="D40" s="103" t="s">
        <v>8</v>
      </c>
      <c r="E40" s="104" t="s">
        <v>93</v>
      </c>
      <c r="F40" s="108">
        <v>52110</v>
      </c>
      <c r="G40" s="109">
        <v>1336</v>
      </c>
      <c r="H40" s="115">
        <f t="shared" si="0"/>
        <v>52110</v>
      </c>
      <c r="I40" s="116">
        <f t="shared" si="0"/>
        <v>1336</v>
      </c>
      <c r="J40" s="117">
        <f>'EN. Termica ed Elettrica__DEMO'!$P$45</f>
        <v>0</v>
      </c>
      <c r="K40" s="118">
        <f>'EN. Termica ed Elettrica__DEMO'!$F$45+'EN. Termica ed Elettrica__DEMO'!$I$45</f>
        <v>0</v>
      </c>
    </row>
    <row r="41" ht="24.95" customHeight="1">
      <c r="E41" s="119"/>
    </row>
  </sheetData>
  <sheetProtection algorithmName="SHA-512" hashValue="3Mz+63jZlUDg5zOuxLsEa02HqW3pR/DOkAu/MEF5uSEHmF8oNHVeA2n79lOIQ56sEBM+oMOiqpSP2zV12ZykgQ==" saltValue="GHa4v61u3wfpEh46/to8yQ==" spinCount="100000" sheet="1" formatCells="0" formatColumns="0" formatRows="0" insertColumns="0" insertRows="0" selectLockedCells="1"/>
  <mergeCells count="11">
    <mergeCell ref="K25:K28"/>
    <mergeCell ref="F25:F28"/>
    <mergeCell ref="G25:G28"/>
    <mergeCell ref="H25:H28"/>
    <mergeCell ref="I25:I28"/>
    <mergeCell ref="J25:J28"/>
    <mergeCell ref="E11:K11"/>
    <mergeCell ref="B13:K13"/>
    <mergeCell ref="B19:B24"/>
    <mergeCell ref="D19:D24"/>
    <mergeCell ref="E19:E24"/>
  </mergeCells>
  <printOptions horizontalCentered="1"/>
  <pageMargins left="0.1968503937007874" right="0.1968503937007874" top="0.1968503937007874" bottom="0.5905511811023623" header="0.31496062992125984" footer="0.31496062992125984"/>
  <pageSetup horizontalDpi="600" verticalDpi="600" orientation="landscape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Calovi</cp:lastModifiedBy>
  <cp:lastPrinted>2019-09-20T12:10:20Z</cp:lastPrinted>
  <dcterms:created xsi:type="dcterms:W3CDTF">2017-06-20T08:55:49Z</dcterms:created>
  <dcterms:modified xsi:type="dcterms:W3CDTF">2020-03-12T10:01:57Z</dcterms:modified>
  <cp:category/>
  <cp:version/>
  <cp:contentType/>
  <cp:contentStatus/>
</cp:coreProperties>
</file>