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392" activeTab="0"/>
  </bookViews>
  <sheets>
    <sheet name="lista" sheetId="1" r:id="rId1"/>
    <sheet name="Raggruppamenti" sheetId="2" state="hidden" r:id="rId2"/>
    <sheet name="Categorie" sheetId="3" state="hidden" r:id="rId3"/>
    <sheet name="Ribassabili" sheetId="4" state="hidden" r:id="rId4"/>
    <sheet name="Tipo" sheetId="5" state="hidden" r:id="rId5"/>
  </sheets>
  <externalReferences>
    <externalReference r:id="rId9"/>
  </externalReferences>
  <definedNames>
    <definedName name="_xlnm._FilterDatabase" localSheetId="3" hidden="1">'Ribassabili'!$A$1:$A$3</definedName>
    <definedName name="_xlnm.Print_Area" localSheetId="0">'lista'!$A$1:$X$21</definedName>
    <definedName name="Categorie">'Categorie'!$A$1:$A$52</definedName>
    <definedName name="Excel_BuiltIn__FilterDatabase">'Categorie'!$A$1:$A$52</definedName>
    <definedName name="Excel_BuiltIn__FilterDatabase1">'lista'!$A$1:$X$21</definedName>
    <definedName name="ribassabile">'Ribassabili'!$A$1:$A$3</definedName>
    <definedName name="Tipo">'Tipo'!$A$1:$A$3</definedName>
    <definedName name="_xlnm.Print_Titles" localSheetId="0">'lista'!$1:$1</definedName>
    <definedName name="um">'Ribassabili'!$A$1:$A$3</definedName>
    <definedName name="UM1">#REF!</definedName>
    <definedName name="UM_1">#REF!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<sst xmlns="http://schemas.openxmlformats.org/spreadsheetml/2006/main" count="150" uniqueCount="143">
  <si>
    <t>Nr</t>
  </si>
  <si>
    <t>Codice</t>
  </si>
  <si>
    <t>Categoria</t>
  </si>
  <si>
    <t>Voci di ELENCO PREZZI</t>
  </si>
  <si>
    <t>Tipo</t>
  </si>
  <si>
    <t>U.M.</t>
  </si>
  <si>
    <t>Quantità</t>
  </si>
  <si>
    <t>OG 2</t>
  </si>
  <si>
    <t>A misura</t>
  </si>
  <si>
    <t>OG 11</t>
  </si>
  <si>
    <t>OG 1</t>
  </si>
  <si>
    <t>OS 4</t>
  </si>
  <si>
    <t>A corpo</t>
  </si>
  <si>
    <t>_Quantità</t>
  </si>
  <si>
    <t>Edifici civili e industriali</t>
  </si>
  <si>
    <t>voce ribassabile</t>
  </si>
  <si>
    <t>Restauro e manutenzione dei beni immobili sottoposti a tutela</t>
  </si>
  <si>
    <t>OG 3</t>
  </si>
  <si>
    <t>Strade, autostrade, ponti, viadotti, ferrovie, metropolitane</t>
  </si>
  <si>
    <t>OG 4</t>
  </si>
  <si>
    <t>Opere d’arte nel sottosuolo</t>
  </si>
  <si>
    <t>OG 5</t>
  </si>
  <si>
    <t>Dighe</t>
  </si>
  <si>
    <t>OG 6</t>
  </si>
  <si>
    <t>Acquedotti, gasdotti , oleodotti, opere di irrigazione e di evacuazione</t>
  </si>
  <si>
    <t>OG 7</t>
  </si>
  <si>
    <t>Opere marittime e lavori di dragaggio</t>
  </si>
  <si>
    <t>OG 8</t>
  </si>
  <si>
    <t>Opere fluviali, di difesa, di sistemazione idraulica e di bonifica</t>
  </si>
  <si>
    <t>OG 9</t>
  </si>
  <si>
    <t>Impianti per la produzione di energia elettrica</t>
  </si>
  <si>
    <t>OG 10</t>
  </si>
  <si>
    <t xml:space="preserve">Impianti per la trasformazione alta/media tensione e per la distribuzione di energia elettrica in corrente alternata e continua </t>
  </si>
  <si>
    <t>Impianti tecnologici</t>
  </si>
  <si>
    <t>OG 12</t>
  </si>
  <si>
    <t>Opere ed impianti di bonifica e protezione ambientale</t>
  </si>
  <si>
    <t>OG 13</t>
  </si>
  <si>
    <t>Opere di ingegneria naturalistica</t>
  </si>
  <si>
    <t>OS 1</t>
  </si>
  <si>
    <t>Lavori in terra</t>
  </si>
  <si>
    <t>OS 3</t>
  </si>
  <si>
    <t xml:space="preserve">Impianti idrico-sanitario, cucine, lavanderie </t>
  </si>
  <si>
    <t>Impianti elettromeccanici trasportatori</t>
  </si>
  <si>
    <t>OS 5</t>
  </si>
  <si>
    <t>Impianti pneumatici e antintrusione</t>
  </si>
  <si>
    <t>OS 6</t>
  </si>
  <si>
    <t>Finiture di opere generali in materiali lignei, plastici, metallici e vetrosi</t>
  </si>
  <si>
    <t>OS 7</t>
  </si>
  <si>
    <t>Finiture di opere generali di natura edile</t>
  </si>
  <si>
    <t>OS 8</t>
  </si>
  <si>
    <t>Finiture di opere generali di natura tecnica</t>
  </si>
  <si>
    <t>OS 9</t>
  </si>
  <si>
    <t xml:space="preserve">Impianti per la segnaletica luminosa e la sicurezza del traffico </t>
  </si>
  <si>
    <t>OS 10</t>
  </si>
  <si>
    <t>Segnaletica stradale non luminosa</t>
  </si>
  <si>
    <t>OS 11</t>
  </si>
  <si>
    <t>Apparecchiature strutturali speciali</t>
  </si>
  <si>
    <t>OS 13</t>
  </si>
  <si>
    <t>Strutture prefabbricate in cemento armato</t>
  </si>
  <si>
    <t>OS 14</t>
  </si>
  <si>
    <t>Impianti di smaltimento e recupero rifiuti</t>
  </si>
  <si>
    <t>OS 15</t>
  </si>
  <si>
    <t>Pulizia di acque marine, lacustri, fluviali</t>
  </si>
  <si>
    <t>OS 16</t>
  </si>
  <si>
    <t>Impianti per centrali produzione energia elettrica</t>
  </si>
  <si>
    <t>OS 17</t>
  </si>
  <si>
    <t>Linee telefoniche ed impianti di telefonia</t>
  </si>
  <si>
    <t>OS 19</t>
  </si>
  <si>
    <t xml:space="preserve">Impianti di reti di telecomunicazione e di trasmissioni e trattamento </t>
  </si>
  <si>
    <t xml:space="preserve">Rilevamenti topografici </t>
  </si>
  <si>
    <t>OS 21</t>
  </si>
  <si>
    <t xml:space="preserve">Opere strutturali speciali </t>
  </si>
  <si>
    <t>OS 22</t>
  </si>
  <si>
    <t>Impianti di potabilizzazione e depurazione</t>
  </si>
  <si>
    <t>OS 23</t>
  </si>
  <si>
    <t>Demolizione di opere</t>
  </si>
  <si>
    <t>OS 24</t>
  </si>
  <si>
    <t>Verde e arredo urbano</t>
  </si>
  <si>
    <t>OS 25</t>
  </si>
  <si>
    <t>Scavi archeologici</t>
  </si>
  <si>
    <t>OS 26</t>
  </si>
  <si>
    <t>Pavimentazioni e sovrastrutture speciali</t>
  </si>
  <si>
    <t>OS 27</t>
  </si>
  <si>
    <t>Impianti per la trazione elettrica</t>
  </si>
  <si>
    <t>OS 28</t>
  </si>
  <si>
    <t>Impianti termici e di condizionamento</t>
  </si>
  <si>
    <t>OS 29</t>
  </si>
  <si>
    <t>Armamento ferroviario</t>
  </si>
  <si>
    <t>OS 30</t>
  </si>
  <si>
    <t>Impianti interni elettrici, telefonici, radiotelefonici e televisivi</t>
  </si>
  <si>
    <t xml:space="preserve">OS 31 </t>
  </si>
  <si>
    <t>Impianti per la mobilità sospesa</t>
  </si>
  <si>
    <t>OS 32</t>
  </si>
  <si>
    <t>Strutture in legno</t>
  </si>
  <si>
    <t>OS 33</t>
  </si>
  <si>
    <t>Coperture speciali</t>
  </si>
  <si>
    <t>OS 34</t>
  </si>
  <si>
    <t>Sistemi antirumore per infrastrutture di mobilità</t>
  </si>
  <si>
    <t>oneri sicurezza</t>
  </si>
  <si>
    <t>economie da manodopera</t>
  </si>
  <si>
    <t>Totale</t>
  </si>
  <si>
    <t>Costo Mano d'opera PAT (euro)</t>
  </si>
  <si>
    <t>Costo Noli e trasporti PAT (euro)</t>
  </si>
  <si>
    <t>Costo Materiali PAT (euro)</t>
  </si>
  <si>
    <t>Arrotondamento</t>
  </si>
  <si>
    <t>Spese generali PAT</t>
  </si>
  <si>
    <t>Utile impresa PAT</t>
  </si>
  <si>
    <t>Prezzo PAT</t>
  </si>
  <si>
    <t>Tot. Mano d'opera PAT</t>
  </si>
  <si>
    <t>Importo PAT</t>
  </si>
  <si>
    <t>TOTALE MANODOPERA PAT</t>
  </si>
  <si>
    <t>TOTALE IMPORTO PAT</t>
  </si>
  <si>
    <t>INCIDENZA MANODOPERA DI PROGETTO</t>
  </si>
  <si>
    <t>Costo Mano d'opera Impresa (euro)</t>
  </si>
  <si>
    <t>Costo Noli e trasporti Impresa (euro)</t>
  </si>
  <si>
    <t>Costo Materiali Impresa (euro)</t>
  </si>
  <si>
    <t>Costi Impresa</t>
  </si>
  <si>
    <t>Prezzo Unitario Impresa</t>
  </si>
  <si>
    <t>Importo totale Impresa</t>
  </si>
  <si>
    <t>Quantità Impresa</t>
  </si>
  <si>
    <t>TOTALE MANODOPERA IMPRESA</t>
  </si>
  <si>
    <t>TOTALE IMPORTO IMPRESA</t>
  </si>
  <si>
    <t>INCIDENZA MANODOPERA DI PROGETTO IMPRESA</t>
  </si>
  <si>
    <t>Tot. Mano d'opera Impresa</t>
  </si>
  <si>
    <t>A corpo ditta</t>
  </si>
  <si>
    <t>(vuoto)</t>
  </si>
  <si>
    <t>OS 2A</t>
  </si>
  <si>
    <t>Superfici decorate e beni immobili del patrimonio culturale e beni culturali mobili di interesse storico, artistico, archeologico ed etnoantropologico</t>
  </si>
  <si>
    <t>OS 2B</t>
  </si>
  <si>
    <t>Beni culturali mobili di interesse archivistico e librario</t>
  </si>
  <si>
    <t>OS 12A</t>
  </si>
  <si>
    <t>Barriere stradali di sicurezza</t>
  </si>
  <si>
    <t>OS 12B</t>
  </si>
  <si>
    <t>Barriere paramassi, fermaneve e simili</t>
  </si>
  <si>
    <t>OS 18A</t>
  </si>
  <si>
    <t>Componenti strutturali in acciaio</t>
  </si>
  <si>
    <t>OS 18B</t>
  </si>
  <si>
    <t>Componenti per facciate continue</t>
  </si>
  <si>
    <t>OS 20A</t>
  </si>
  <si>
    <t>OS 20B</t>
  </si>
  <si>
    <t>Indagini geognostiche</t>
  </si>
  <si>
    <t>OS 35</t>
  </si>
  <si>
    <t>Interventi a basso impatto ambientale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</si>
</sst>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.00_-;\-* #,##0.00_-;_-* \-??_-;_-@_-"/>
    <numFmt numFmtId="166" formatCode="_-* #,##0_-;\-* #,##0_-;_-* \-_-;_-@_-"/>
    <numFmt numFmtId="167" formatCode="_-&quot;€ &quot;* #,##0.00_-;&quot;-€ &quot;* #,##0.00_-;_-&quot;€ &quot;* \-??_-;_-@_-"/>
    <numFmt numFmtId="168" formatCode="&quot;€ &quot;#,##0.00"/>
    <numFmt numFmtId="169" formatCode="_-* #,##0.000_-;\-* #,##0.000_-;_-* \-??_-;_-@_-"/>
    <numFmt numFmtId="170" formatCode="_-* #,##0.0000_-;\-* #,##0.0000_-;_-* \-??_-;_-@_-"/>
    <numFmt numFmtId="171" formatCode="_-* #,##0.00000_-;\-* #,##0.00000_-;_-* \-??_-;_-@_-"/>
    <numFmt numFmtId="172" formatCode="_-* #,##0.000000_-;\-* #,##0.000000_-;_-* \-??_-;_-@_-"/>
    <numFmt numFmtId="173" formatCode="0.000%"/>
    <numFmt numFmtId="174" formatCode="0.0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/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 applyProtection="1">
      <alignment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18" fillId="7" borderId="15" xfId="0" applyNumberFormat="1" applyFont="1" applyFill="1" applyBorder="1" applyAlignment="1" applyProtection="1">
      <alignment horizontal="center" vertical="center"/>
      <protection locked="0"/>
    </xf>
    <xf numFmtId="0" fontId="18" fillId="7" borderId="16" xfId="0" applyNumberFormat="1" applyFont="1" applyFill="1" applyBorder="1" applyAlignment="1" applyProtection="1">
      <alignment horizontal="center" vertical="center"/>
      <protection locked="0"/>
    </xf>
    <xf numFmtId="0" fontId="18" fillId="7" borderId="17" xfId="0" applyNumberFormat="1" applyFont="1" applyFill="1" applyBorder="1" applyAlignment="1" applyProtection="1">
      <alignment horizontal="left" vertical="center"/>
      <protection locked="0"/>
    </xf>
    <xf numFmtId="2" fontId="18" fillId="7" borderId="15" xfId="0" applyNumberFormat="1" applyFont="1" applyFill="1" applyBorder="1" applyAlignment="1" applyProtection="1">
      <alignment horizontal="center" vertical="center"/>
      <protection locked="0"/>
    </xf>
    <xf numFmtId="2" fontId="22" fillId="25" borderId="18" xfId="0" applyNumberFormat="1" applyFont="1" applyFill="1" applyBorder="1" applyAlignment="1" applyProtection="1">
      <alignment horizontal="center" vertical="center" wrapText="1"/>
      <protection/>
    </xf>
    <xf numFmtId="2" fontId="18" fillId="7" borderId="15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18" xfId="44" applyNumberFormat="1" applyFont="1" applyFill="1" applyBorder="1" applyAlignment="1" applyProtection="1">
      <alignment vertical="center"/>
      <protection locked="0"/>
    </xf>
    <xf numFmtId="0" fontId="23" fillId="24" borderId="0" xfId="0" applyFont="1" applyFill="1" applyAlignment="1" applyProtection="1">
      <alignment horizontal="right" vertical="center"/>
      <protection locked="0"/>
    </xf>
    <xf numFmtId="165" fontId="21" fillId="26" borderId="18" xfId="0" applyNumberFormat="1" applyFont="1" applyFill="1" applyBorder="1" applyAlignment="1">
      <alignment/>
    </xf>
    <xf numFmtId="165" fontId="23" fillId="27" borderId="0" xfId="44" applyNumberFormat="1" applyFont="1" applyFill="1" applyBorder="1" applyAlignment="1" applyProtection="1">
      <alignment horizontal="right"/>
      <protection locked="0"/>
    </xf>
    <xf numFmtId="173" fontId="23" fillId="0" borderId="0" xfId="57" applyNumberFormat="1" applyFont="1" applyFill="1" applyBorder="1" applyAlignment="1" applyProtection="1">
      <alignment horizontal="right"/>
      <protection/>
    </xf>
    <xf numFmtId="2" fontId="18" fillId="28" borderId="15" xfId="0" applyNumberFormat="1" applyFont="1" applyFill="1" applyBorder="1" applyAlignment="1" applyProtection="1">
      <alignment horizontal="center" vertical="center" wrapText="1"/>
      <protection locked="0"/>
    </xf>
    <xf numFmtId="2" fontId="18" fillId="28" borderId="0" xfId="0" applyNumberFormat="1" applyFont="1" applyFill="1" applyBorder="1" applyAlignment="1" applyProtection="1">
      <alignment horizontal="center" vertical="center" wrapText="1"/>
      <protection locked="0"/>
    </xf>
    <xf numFmtId="174" fontId="19" fillId="29" borderId="18" xfId="44" applyNumberFormat="1" applyFont="1" applyFill="1" applyBorder="1" applyAlignment="1" applyProtection="1">
      <alignment vertical="center"/>
      <protection/>
    </xf>
    <xf numFmtId="174" fontId="19" fillId="29" borderId="14" xfId="44" applyNumberFormat="1" applyFont="1" applyFill="1" applyBorder="1" applyAlignment="1" applyProtection="1">
      <alignment vertical="center"/>
      <protection/>
    </xf>
    <xf numFmtId="174" fontId="19" fillId="29" borderId="19" xfId="44" applyNumberFormat="1" applyFont="1" applyFill="1" applyBorder="1" applyAlignment="1" applyProtection="1">
      <alignment vertical="center"/>
      <protection/>
    </xf>
    <xf numFmtId="4" fontId="19" fillId="29" borderId="19" xfId="44" applyNumberFormat="1" applyFont="1" applyFill="1" applyBorder="1" applyAlignment="1" applyProtection="1">
      <alignment vertical="center"/>
      <protection/>
    </xf>
    <xf numFmtId="2" fontId="22" fillId="25" borderId="20" xfId="0" applyNumberFormat="1" applyFont="1" applyFill="1" applyBorder="1" applyAlignment="1" applyProtection="1">
      <alignment horizontal="center" vertical="center" wrapText="1"/>
      <protection/>
    </xf>
    <xf numFmtId="165" fontId="19" fillId="26" borderId="20" xfId="44" applyNumberFormat="1" applyFont="1" applyFill="1" applyBorder="1" applyAlignment="1" applyProtection="1">
      <alignment vertical="center"/>
      <protection locked="0"/>
    </xf>
    <xf numFmtId="0" fontId="18" fillId="24" borderId="0" xfId="0" applyFont="1" applyFill="1" applyAlignment="1" applyProtection="1">
      <alignment horizontal="right" vertical="center"/>
      <protection locked="0"/>
    </xf>
    <xf numFmtId="165" fontId="18" fillId="27" borderId="0" xfId="44" applyNumberFormat="1" applyFont="1" applyFill="1" applyBorder="1" applyAlignment="1" applyProtection="1">
      <alignment horizontal="right"/>
      <protection locked="0"/>
    </xf>
    <xf numFmtId="173" fontId="18" fillId="0" borderId="0" xfId="57" applyNumberFormat="1" applyFont="1" applyFill="1" applyBorder="1" applyAlignment="1" applyProtection="1">
      <alignment horizontal="right"/>
      <protection/>
    </xf>
    <xf numFmtId="8" fontId="19" fillId="0" borderId="18" xfId="44" applyNumberFormat="1" applyFont="1" applyFill="1" applyBorder="1" applyAlignment="1" applyProtection="1">
      <alignment vertical="center"/>
      <protection locked="0"/>
    </xf>
    <xf numFmtId="165" fontId="21" fillId="26" borderId="20" xfId="0" applyNumberFormat="1" applyFont="1" applyFill="1" applyBorder="1" applyAlignment="1">
      <alignment/>
    </xf>
    <xf numFmtId="0" fontId="19" fillId="29" borderId="18" xfId="68" applyNumberFormat="1" applyFont="1" applyFill="1" applyBorder="1" applyAlignment="1" applyProtection="1">
      <alignment vertical="center"/>
      <protection locked="0"/>
    </xf>
    <xf numFmtId="174" fontId="19" fillId="29" borderId="21" xfId="44" applyNumberFormat="1" applyFont="1" applyFill="1" applyBorder="1" applyAlignment="1" applyProtection="1">
      <alignment vertical="center"/>
      <protection/>
    </xf>
    <xf numFmtId="49" fontId="19" fillId="29" borderId="18" xfId="68" applyNumberFormat="1" applyFont="1" applyFill="1" applyBorder="1" applyAlignment="1" applyProtection="1">
      <alignment horizontal="center" vertical="center"/>
      <protection locked="0"/>
    </xf>
    <xf numFmtId="2" fontId="0" fillId="22" borderId="21" xfId="0" applyNumberFormat="1" applyFont="1" applyFill="1" applyBorder="1" applyAlignment="1" applyProtection="1">
      <alignment/>
      <protection/>
    </xf>
    <xf numFmtId="0" fontId="19" fillId="29" borderId="18" xfId="44" applyNumberFormat="1" applyFont="1" applyFill="1" applyBorder="1" applyAlignment="1" applyProtection="1">
      <alignment vertical="center"/>
      <protection locked="0"/>
    </xf>
    <xf numFmtId="2" fontId="18" fillId="28" borderId="16" xfId="0" applyNumberFormat="1" applyFont="1" applyFill="1" applyBorder="1" applyAlignment="1" applyProtection="1">
      <alignment horizontal="center" vertical="center" wrapText="1"/>
      <protection locked="0"/>
    </xf>
    <xf numFmtId="2" fontId="18" fillId="28" borderId="18" xfId="0" applyNumberFormat="1" applyFont="1" applyFill="1" applyBorder="1" applyAlignment="1" applyProtection="1">
      <alignment horizontal="center" vertical="center" wrapText="1"/>
      <protection locked="0"/>
    </xf>
    <xf numFmtId="174" fontId="19" fillId="29" borderId="22" xfId="44" applyNumberFormat="1" applyFont="1" applyFill="1" applyBorder="1" applyAlignment="1" applyProtection="1">
      <alignment vertical="center"/>
      <protection/>
    </xf>
    <xf numFmtId="174" fontId="19" fillId="29" borderId="23" xfId="44" applyNumberFormat="1" applyFont="1" applyFill="1" applyBorder="1" applyAlignment="1" applyProtection="1">
      <alignment vertical="center"/>
      <protection/>
    </xf>
    <xf numFmtId="174" fontId="19" fillId="29" borderId="24" xfId="44" applyNumberFormat="1" applyFont="1" applyFill="1" applyBorder="1" applyAlignment="1" applyProtection="1">
      <alignment vertical="center"/>
      <protection/>
    </xf>
    <xf numFmtId="0" fontId="19" fillId="0" borderId="18" xfId="44" applyNumberFormat="1" applyFont="1" applyFill="1" applyBorder="1" applyAlignment="1" applyProtection="1">
      <alignment vertical="center"/>
      <protection locked="0"/>
    </xf>
    <xf numFmtId="2" fontId="0" fillId="22" borderId="21" xfId="44" applyNumberFormat="1" applyFont="1" applyFill="1" applyBorder="1" applyAlignment="1" applyProtection="1">
      <alignment vertical="center"/>
      <protection/>
    </xf>
    <xf numFmtId="174" fontId="19" fillId="29" borderId="14" xfId="44" applyNumberFormat="1" applyFont="1" applyFill="1" applyBorder="1" applyAlignment="1" applyProtection="1">
      <alignment vertical="center"/>
      <protection/>
    </xf>
    <xf numFmtId="4" fontId="19" fillId="29" borderId="19" xfId="44" applyNumberFormat="1" applyFont="1" applyFill="1" applyBorder="1" applyAlignment="1" applyProtection="1">
      <alignment vertical="center"/>
      <protection/>
    </xf>
    <xf numFmtId="174" fontId="19" fillId="29" borderId="19" xfId="44" applyNumberFormat="1" applyFont="1" applyFill="1" applyBorder="1" applyAlignment="1" applyProtection="1">
      <alignment vertical="center"/>
      <protection/>
    </xf>
    <xf numFmtId="170" fontId="19" fillId="0" borderId="18" xfId="44" applyNumberFormat="1" applyFont="1" applyFill="1" applyBorder="1" applyAlignment="1" applyProtection="1">
      <alignment vertical="center"/>
      <protection locked="0"/>
    </xf>
    <xf numFmtId="174" fontId="19" fillId="29" borderId="25" xfId="44" applyNumberFormat="1" applyFont="1" applyFill="1" applyBorder="1" applyAlignment="1" applyProtection="1">
      <alignment vertical="center"/>
      <protection/>
    </xf>
    <xf numFmtId="49" fontId="19" fillId="29" borderId="18" xfId="68" applyNumberFormat="1" applyFont="1" applyFill="1" applyBorder="1" applyAlignment="1" applyProtection="1">
      <alignment horizontal="center" vertical="center"/>
      <protection locked="0"/>
    </xf>
    <xf numFmtId="174" fontId="19" fillId="29" borderId="26" xfId="44" applyNumberFormat="1" applyFont="1" applyFill="1" applyBorder="1" applyAlignment="1" applyProtection="1">
      <alignment vertical="center"/>
      <protection/>
    </xf>
    <xf numFmtId="174" fontId="19" fillId="29" borderId="22" xfId="44" applyNumberFormat="1" applyFont="1" applyFill="1" applyBorder="1" applyAlignment="1" applyProtection="1">
      <alignment vertical="center"/>
      <protection/>
    </xf>
    <xf numFmtId="174" fontId="19" fillId="29" borderId="18" xfId="44" applyNumberFormat="1" applyFont="1" applyFill="1" applyBorder="1" applyAlignment="1" applyProtection="1">
      <alignment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2 2" xfId="47"/>
    <cellStyle name="Migliaia 2" xfId="48"/>
    <cellStyle name="Migliaia 2 2" xfId="49"/>
    <cellStyle name="Migliaia 3" xfId="50"/>
    <cellStyle name="Neutrale" xfId="51"/>
    <cellStyle name="Normale 2" xfId="52"/>
    <cellStyle name="Normale 2 2" xfId="53"/>
    <cellStyle name="Normale 3" xfId="54"/>
    <cellStyle name="Nota" xfId="55"/>
    <cellStyle name="Output" xfId="56"/>
    <cellStyle name="Percent" xfId="57"/>
    <cellStyle name="Percentuale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>
      <xsd:element nillable="true" name="_">
        <xsd:complexType>
          <xsd:sequence minOccurs="0">
            <xsd:element minOccurs="0" maxOccurs="unbounded" nillable="true" name="DatiCategoria" form="unqualified">
              <xsd:complexType>
                <xsd:sequence minOccurs="0">
                  <xsd:element minOccurs="0" nillable="true" type="xsd:integer" name="Nr" form="unqualified"/>
                  <xsd:element minOccurs="0" nillable="true" type="xsd:string" name="Codice" form="unqualified"/>
                  <xsd:element minOccurs="0" nillable="true" type="xsd:string" name="CodCategoria" form="unqualified"/>
                  <xsd:element minOccurs="0" nillable="true" type="xsd:string" name="Voceelenco" form="unqualified"/>
                  <xsd:element minOccurs="0" nillable="true" type="xsd:string" name="Tipo" form="unqualified"/>
                  <xsd:element minOccurs="0" nillable="true" type="xsd:string" name="UM" form="unqualified"/>
                  <xsd:element minOccurs="0" nillable="true" type="xsd:integer" name="Qta" form="unqualified"/>
                  <xsd:element minOccurs="0" nillable="true" type="xsd:integer" name="QtaOff" form="unqualified"/>
                  <xsd:element minOccurs="0" nillable="true" type="xsd:integer" name="CostoManoOpera" form="unqualified"/>
                  <xsd:element minOccurs="0" nillable="true" type="xsd:integer" name="CostoNoliTrasporti" form="unqualified"/>
                  <xsd:element minOccurs="0" nillable="true" type="xsd:integer" name="CostoMateriali" form="unqualified"/>
                  <xsd:element minOccurs="0" nillable="true" type="xsd:double" name="Arrotondamento" form="unqualified"/>
                  <xsd:element minOccurs="0" nillable="true" type="xsd:double" name="SpeseGenaraliPAT" form="unqualified"/>
                  <xsd:element minOccurs="0" nillable="true" type="xsd:double" name="UtileImpresaPAT" form="unqualified"/>
                  <xsd:element minOccurs="0" nillable="true" type="xsd:integer" name="CostoManoOperaImpresa" form="unqualified"/>
                  <xsd:element minOccurs="0" nillable="true" type="xsd:integer" name="CostoNoliTrasportiImpresa" form="unqualified"/>
                  <xsd:element minOccurs="0" nillable="true" type="xsd:integer" name="CostoMaterialiImpresa" form="unqualified"/>
                  <xsd:element minOccurs="0" nillable="true" type="xsd:integer" name="CostiImpresa" form="unqualified"/>
                  <xsd:element minOccurs="0" nillable="true" type="xsd:integer" name="PrezzoUnitarioImpresa" form="unqualified"/>
                  <xsd:element minOccurs="0" nillable="true" type="xsd:integer" name="ImpTotaleImpresa" form="unqualified"/>
                </xsd:sequence>
              </xsd:complexType>
            </xsd:element>
          </xsd:sequence>
        </xsd:complexType>
      </xsd:element>
    </xsd:schema>
  </Schema>
  <Map ID="4" Name="__mapping" RootElement="_" SchemaID="Schema2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FSH1\Swork\TELEMATICHE_2\PROVE%20X%20LISTA%20CON%20ANALISI%20PREZZI\Originale%20analisi%20prezzi%20Imer-trasferi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aggruppamenti"/>
      <sheetName val="Categorie"/>
      <sheetName val="Ribassabili"/>
      <sheetName val="Tip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X21" sheet="lista"/>
  </cacheSource>
  <cacheFields count="24">
    <cacheField name="Nr">
      <sharedItems containsSemiMixedTypes="0" containsString="0" containsMixedTypes="0" containsNumber="1" containsInteger="1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Codice">
      <sharedItems containsString="0" containsBlank="1" count="1">
        <m/>
      </sharedItems>
    </cacheField>
    <cacheField name="Categoria">
      <sharedItems containsBlank="1" containsMixedTypes="0" count="9">
        <m/>
        <s v="OG 1"/>
        <s v="OG 11"/>
        <s v="OG 2"/>
        <s v="OG 6"/>
        <s v="OS 30"/>
        <s v="OS 32"/>
        <s v="OS 4"/>
        <s v="OS6"/>
      </sharedItems>
    </cacheField>
    <cacheField name="Voci di ELENCO PREZZI">
      <sharedItems containsBlank="1" containsMixedTypes="0" count="159">
        <m/>
        <s v="ACCESSORI ARMADIO COMP., IN LAMIERA, IP40 - leggio vuoto, dim. (200x600) mm, 2x24 moduli"/>
        <s v="ALUNGAMENTO RAMPA ESISTENTE - attuale CRZ"/>
        <s v="APP. AUTONOMO DI ILLUMINAZIONE DI EMERGENZA, IP65 - 350 lm, 8  W, resa 120 lm"/>
        <s v="APP. ILLUMINANTE, IP67 - tecnologia LED - 56 W"/>
        <s v="ARMADIO COMPONIBILE, IN LAMIERA, IP40 - vuoto, dimensioni (300x1800x400) mm"/>
        <s v="ARMADIO COMPONIBILE, IN LAMIERA, IP40 - vuoto, dimensioni (600x1800x400) mm"/>
        <s v="CANALI IN ACCIAIO ZINCATO PREVERNICIATI sezione circolare sviluppo 40 cm"/>
        <s v="CANALI PREFABBRICATI IN CONGLOMERATO CEMENTIZIO - per griglia in ghisa larghezza 40 cm"/>
        <s v="CASSETTA DI DERIVAZIONE PER CONDOTTO SBARRA, IP55 - 3P+N+T, 36÷63 A"/>
        <s v="CASSETTE DI DERIVAZIONE, DA PARETE, IP55 - dimensioni (150x110x70) mm"/>
        <s v="CASSETTE DI DERIVAZIONE, DA PARETE, IP55 - dimensioni (240x190x90) mm"/>
        <s v="CAVIDOTTO IN PVC RIGIDO MARCHIATO, DA INTERRO -  pesante Ø 125 mm"/>
        <s v="CAVIDOTTO IN PVC RIGIDO MARCHIATO, DA INTERRO -  pesante Ø 63 mm"/>
        <s v="CAVO POSA FISSA, FG7OR, PVC, 0.6÷1 kV - sezione 1x50 mm²"/>
        <s v="CAVO POSA FISSA, FG7OR, PVC, 0.6÷1 kV - sezione 1x95 mm²"/>
        <s v="CAVO POSA FISSA, FG7OR, PVC, 0.6÷1 kV - sezione 2+Tx1.5 mm²"/>
        <s v="CAVO POSA FISSA, FG7OR, PVC, 0.6÷1 kV - sezione 2+Tx2.5 mm²"/>
        <s v="CAVO POSA FISSA, FG7OR, PVC, 0.6÷1 kV - sezione 3+Tx4 mm²"/>
        <s v="CAVO POSA FISSA, FG7OR, PVC, 0.6÷1 kV - sezione 4+Tx10 mm²"/>
        <s v="CAVO POSA FISSA, FG7OR, PVC, 0.6÷1 kV - sezione 4+Tx16 mm²"/>
        <s v="CHIUDIPORTA AEREO CON GUIDA PER DUE BATTENTI - montaggio lato opposto cerniere"/>
        <s v="CHIUDIPORTA AEREO CON GUIDA PER QUATTRO BATTENTI - montaggio lato opposto cerniere"/>
        <s v="CHIUDIPORTA AEREO CON GUIDA PER TRE BATTENTI - montaggio lato opposto cerniere"/>
        <s v="CHIUSURE PREFABBRICATE IN CONGLOMERATO CEMENTIZIO VIBRATO - chiusura 200x100x20 cm con ispezione 50 x 70 cm"/>
        <s v="COLLETTORE PER CONDUTTORI DI PROTEZIONE, DA QUADRO - da 200 mm, per morsetti 16÷95 mm²"/>
        <s v="CONDOTTO SBARRA PER DISTRIBUZIONE LUCE, IP55 - 3P+N+T, 20 A"/>
        <s v="CONGLOMERATO ARMATO CLASSE XC1-XC2 PER ELEVAZIONI 25 - 35 cm"/>
        <s v="CONGLOMERATO ARMATO CLASSE XC1-XC2 PER FONDAZIONE A PLATEA"/>
        <s v="CONGLOMERATO ARMATO CLASSE XC1-XC2 PER FONDAZIONI SEMPLICI"/>
        <s v="CONGLOMERATO ARMATO CLASSE XC1-XC2 PER TRAVI E PILASTRI - cordoli, travi e solette"/>
        <s v="CONGLOMERATO ARMATO CLASSE XC1-XC2 PER TRAVI E PILASTRI - pilastri"/>
        <s v="CORDONATE - sez. 12/15 con h = 25 cm"/>
        <s v="CORRIMANO METALLICI corrimano lineari piani od inclinati in acciaio inox"/>
        <s v="dfgdfggdfdfgdgf"/>
        <s v="dfsdsfvgvgdfsvdsf"/>
        <s v="DISPERSORE PROFILATO A CROCE - in acciaio zincato, altezza 1500 mm"/>
        <s v="DOPPIA MEMBRANA BITUMINOSA ZAVORRATA PER COPERTURE CARRABILI spessore 4+4 mm"/>
        <s v="eeeeeeeeeeeeeee"/>
        <s v="ELEMENTI METALLICI PER PICCOLE STRUTTURE - travature e colonne piene normalizzate con unioni bullonate"/>
        <s v="F. e P.O. BARRIERE STRADALI DI SICUREZZA BORDO PONTE - classe di contenimento H2 - per cordoli, banchettoni ecc…"/>
        <s v="fdghrdtyhrth"/>
        <s v="FERRO TONDINO DI ARMATURA elevazioni e pilastri"/>
        <s v="FERRO TONDINO DI ARMATURA fondazioni e sottomurazioni"/>
        <s v="FERRO TONDINO DI ARMATURA travi, cordoli solai e solette"/>
        <s v="fffffffffffffffffffff"/>
        <s v="FINITURA SUPERFICIALE ALLA FONDAZIONE STRADALE spessore 5 cm"/>
        <s v="FISSATIVO MURALE SILOSSANO IDROSOLUBILE fissativo e pulizia della superficie"/>
        <s v="FONDAZIONE STRADALE CON MATERIALI NATURALI con materiale proveniente da cave di prestito"/>
        <s v="FORNITURA  E POSA DI TUBAZIONI  IN PE SIGMA 80 - PN 10 DE 110"/>
        <s v="FORNITURA DEGLI SCHEMI ESECUTIVI E DELLE CERTIFICAZIONI DEGLI IMPIANTI INSTALLATI - schemi e certificazioni"/>
        <s v="FORNITURA E POSA DI CHIUSINI E CADITOIE IN GHISA GRIGIA - classe D400"/>
        <s v="FORNITURA E POSA IN OPERA DI APPARECCHIO DI ILLUMINAZIONE DIRETTA, MECCANICA - tecnologia LED - 56 W"/>
        <s v="FORNITURA E POSA IN OPERA DI DISOLEATORE - capacità minima 10000 l"/>
        <s v="FORNITURA E POSA IN OPERA DI PASSERELLA IN FILO DI ACCIAIO INOX 316 - dimensioni (300x54) mm"/>
        <s v="FORNITURA E POSA IN OPERA DI STRUMENTO MULTIFUNZIONALE, 8 MODULI - strumento multifunzione 8 md"/>
        <s v="FORNITURA E POSA IN OPERA DI VASCA PER LA RACCOLTA DELLE ACQUE REFLUE - capacità 10000 l"/>
        <s v="gdfdfgdfgdfgdf"/>
        <s v="ghjghfj"/>
        <s v="IDRANTE A COLONNA UNI 70 attacco 70 mm"/>
        <s v="IDROPITTURA IMPERMEABILE PER CONGLOMERATO"/>
        <s v="IMPIANTO DI RECUPERO - TERRE E ROCCE - sabbie e ghiaie"/>
        <s v="INT. AUT. MAGN.TERM. DIFF. 2PP, 4.5 kA, cl. AC - 17.5 mm - Idn 0.03 A  4md  2x6÷32 A"/>
        <s v="INT. AUT. MAGN.TERM. DIFF. 4PP, 10 kA, cl. AC - 17.5 mm - Idn 0.3÷0.5 A  6md  4x6÷32 A"/>
        <s v="INT. AUT. MAGN.TERM. DIFF. 4PP, 4.5 kA, cl. AC - 17.5 mm - Idn 0.03 A  6md  4x6÷32 A"/>
        <s v="INT. AUT. MAGNETOTERMICO SCATOLATO - pdi 36 kA, 400 V  4x63÷250 A"/>
        <s v="INTERRUTT. CREPUSCOL. PROGRAMM. - 17.5 mm - giornaliero-settimanale, 2÷50 lux e 50÷2000 lux 4md"/>
        <s v="LATTONERIE SAGOMATE A FISSAGGIO DIRETTO acciaio zincato preverniciato spess. 6/10 di mm e svil. 50 cm"/>
        <s v="MAGRONE PER FONDAZIONI"/>
        <s v="MANO DI IMPREGNAZIONE CON BITUME NORMALE sulla fondazione stradale"/>
        <s v="MANTO PIANO IN ACCIAIO ZINCATO PREVERNICIATO tetti a media pendenza - oltre 10% e fino a 45%"/>
        <s v="MEMBRANA BITUMINOSA COMPOSITA TERMOADESIVA PER COPERTURE A FALDE spessore 2,5 mm"/>
        <s v="MEMBRANA BITUMINOSA INTERRATA VERTICALE PER DRENAGGIO - spessore 3 mm"/>
        <s v="MEMBRANA BUGNATA ESTRUSA PE/AD PROTETTIVA"/>
        <s v="OPERAI ADDETTI ALL'ARTIGIANATO DI FALEGNAMERIA - operaio qualificato"/>
        <s v="OPERAI ADDETTI ALL'ARTIGIANATO DI FALEGNAMERIA - operaio specializzato"/>
        <s v="ORDITURA PORTANTE IN LEGNO LAMELLARE - classe di resistenza GL32h"/>
        <s v="PARAPETTI E RECINZIONI METALLICHE parapetti e recinzioni piane, per il peso o la quota di peso fino a 20 kg/mq"/>
        <s v="PAVIMENTO INDUSTRIALE ANTIUSURA sp. 15 cm"/>
        <s v="PAVIMENTO INDUSTRIALE ANTIUSURA sp. 20 cm e doppia rete elettrosaldata"/>
        <s v="PERLINE IN LEGNO DI ABETE - spessore 24 mm"/>
        <s v="PORTE PIENE LISCE LACCATE - Tipo M dell'abaco serramenti"/>
        <s v="PORTE PIENE LISCE LACCATE - Tipo N dell'abaco serramenti"/>
        <s v="PORTONE ESTERNO, SPECCHIATO VERNICIATO TRASPARENTE - Tipo  H  dell'abaco serramenti"/>
        <s v="PORTONE ESTERNO, SPECCHIATO VERNICIATO TRASPARENTE - Tipo G dell'abaco serramenti"/>
        <s v="POZZETTI EDILIZIA PREFABBRICATI - dimensioni interne 200x100x150 cm"/>
        <s v="POZZETTI EDILIZIA PREFABBRICATI - dimensioni interne 40x40x40 cm"/>
        <s v="POZZETTI EDILIZIA PREFABBRICATI - dimensioni interne 60x60x60 cm"/>
        <s v="POZZETTI EDILIZIA PREFABBRICATI - dimensioni interne 80x80x80 cm"/>
        <s v="PROLUNGHE EDILIZIA PREFABBRICATE - dimensioni interne 60x60x30 cm"/>
        <s v="PROLUNGHE EDILIZIA PREFABBRICATE - dimensioni interne 80x80x80 cm"/>
        <s v="prova voce 1"/>
        <s v="prova voce 2"/>
        <s v="prova voce 3"/>
        <s v="PULSANTE DI SGANCIO LINEA, A FUNGO - 17.5 mm - Ø 40 mm, sblocco a rotazione"/>
        <s v="PUNTO COLLEGAMENTO AI FERRI DELL'ARMATURA DEL C.A. - a tondino, linea 6 m"/>
        <s v="PUNTO COMANDO, SERIE IP55, DAL QUADRO - punto interrotto bipolare"/>
        <s v="PUNTO COMANDO, SERIE IP55, DAL QUADRO - punto presa 2P+T 10÷16 A polivalente"/>
        <s v="PUNTO COMANDO, SERIE IP55, DAL QUADRO - punto pulsante"/>
        <s v="PUNTO COMANDO, SERIE IP55, DAL QUADRO - punto relé passo-passo (bistabile), bobina 220 V"/>
        <s v="PUNTO DI ALIMENTAZIONE F.M. - linea  2+Tx2.5 mm²"/>
        <s v="PUNTO LUCE - singolo"/>
        <s v="QUADRETTO COMPLETO DI PRESE CEE 17, IP67 - con 3 prese,  2P÷3P+Tx16 A,  230÷400 V"/>
        <s v="REINTERRO DRENANTE - proveninte da cava"/>
        <s v="RIMOZIONE E MESSA IN QUOTA DI MANUFATTI IN GHISA del peso fino a kg 70."/>
        <s v="RIMOZIONE E MESSA IN QUOTA DI MANUFATTI IN GHISA del peso oltre kg 70 fino a kg 120."/>
        <s v="RIVESTIMENTO IN LISTONI DI LARICE - sezione 50x100 mm"/>
        <s v="sa asfsa fvsadfsdgvfdgdf"/>
        <s v="safasf vfgdg"/>
        <s v="SARACINESCHE IN GHISA  SFEROIDALE A CUNEO GOMMATO - DN 100"/>
        <s v="SCARICATORE AD ALTA ENERGIA DI SCARICA - 17.5 mm - trifase, 380 V, 20 µs - 100 kA  9 md"/>
        <s v="SCAVO A SEZIONE OBBLIGATA"/>
        <s v="SCAVO A SEZIONE RISTRETTA - per la fascia con profondità fino a m 1,50"/>
        <s v="SCAVO COMUNE A SEZIONE APERTA"/>
        <s v="sdfg sfgeds gdf"/>
        <s v="SERRAMENTI ESTERNI IN ALLUMINIO A TT 2.2 serramento completo"/>
        <s v="SERRAMENTI ESTERNI LAMELLARI VERNICIATI TRASPARENTE - Tipo A dell'abaco"/>
        <s v="SERRAMENTI ESTERNI LAMELLARI VERNICIATI TRASPARENTE - Tipo B dell'abaco"/>
        <s v="SERRAMENTI ESTERNI LAMELLARI VERNICIATI TRASPARENTE - Tipo C dell'abaco"/>
        <s v="SERRAMENTI ESTERNI LAMELLARI VERNICIATI TRASPARENTE - Tipo D dell'abaco"/>
        <s v="SERRAMENTI ESTERNI LAMELLARI VERNICIATI TRASPARENTE - Tipo E dell'abaco"/>
        <s v="SERRAMENTI ESTERNI LAMELLARI VERNICIATI TRASPARENTE - Tipo F dell'abaco"/>
        <s v="SERRAMENTO INTERNO, SPECCHIATO VERNICIATO TRASPARENTE - Tipo I dell'abaco serramenti"/>
        <s v="SERRAMENTO INTERNO, SPECCHIATO VERNICIATO TRASPARENTE - Tipo L dell'abaco serramenti"/>
        <s v="sfaf frea vdf"/>
        <s v="SISTEMA DI ACCESSO E ANTICADUTA COPERTURE per tetto a falde inclinate"/>
        <s v="SISTEMAZIONE IN RILEVATO"/>
        <s v="SOVRAPP. INTERFERENZA SOTTOSERVIZI LONGITUDINALI"/>
        <s v="SOVRAPP. SCAVO PER ATTRAVERSAMENTO DI SOTTOSERVIZI - interasse fra gli stessi oltre 1,00 m"/>
        <s v="SOVRAPP. SCAVO PER RINTERRO CON MATERIALE ARIDO"/>
        <s v="SOVRAPPREZZO AI CLS STRUTTURALI PER DIVERSA CLASSE D'ESPOSIZIONE XA2"/>
        <s v="SOVRAPPREZZO AI CLS STRUTTURALI PER DIVERSA CLASSE D'ESPOSIZIONE XF1"/>
        <s v="SOVRAPPREZZO AI CLS STRUTTURALI PER DIVERSA CLASSE D'ESPOSIZIONE XF2"/>
        <s v="SOVRAPPREZZO PER INVERTER DI ILLUMINAZIONE DI EMERGENZA - per tubi LED 56 W"/>
        <s v="SOVRAPREZZO PER CANALETTA DI FONDO - per pozzetti dim. interne 60 x 60 e 80 x 80 cm"/>
        <s v="SOVRAPREZZO PER MURATURA IN PIETRA E CLS a opera incerta con pietrame proveniente da cave di porfido"/>
        <s v="STRATO UNICO TIPO &quot;E&quot; - IN PRESENZA DI CHIUSINI, CADITOIE dello spessore compresso di 60 mm"/>
        <s v="STUOIA ANTIROMBO COMPOSITA DI SEPARAZIONE"/>
        <s v="svfdvddddddddddd"/>
        <s v="TAGLIO PAVIMENTAZIONE IN CONGLOMERATO BITUMINOSO - fino a cm 5,00 di spessore"/>
        <s v="TAGLIO PAVIMENTAZIONE IN CONGLOMERATO BITUMINOSO - per ogni cm oltre i cm 5,00"/>
        <s v="TAVOLATO IN LEGNO - spessore 20 mm"/>
        <s v="TERMINALI IN ACCIAIO ZINCATO PREVERNICIATO sezione circolare diametro 120 mm"/>
        <s v="TESTATA PER CONDOTTO SBARRA DISTRIBUZIONE LUCE - di alimentazione, IP 55, 3P+N+T, 20 A"/>
        <s v="TESTATA PER CONDOTTO SBARRA DISTRIBUZIONE LUCE - di chiusura, IP 55, 3P+N+T, 20 A"/>
        <s v="TONDINO IN ACCIAIO ZINCATO - Ø 10 mm, sezione 78 mm²"/>
        <s v="TUBAZIONI IN POLIPROPILENE A TRIPLO STRATO SN 8 - DN 250 mm"/>
        <s v="TUBI IN ACCIAIO ZINCATO PREVERNICIATO sezione circolare diametro 120 mm"/>
        <s v="TUBI IN HDPE SIGMA 50/63 (PE80) PN 6 - f. e p. tubi in HDPE SIGMA 50/63 (PE80) PN6 DE 250 - sp= 14,2 mm"/>
        <s v="TUBI IN POLIPROPILENE PER DRENAGGI - DN 110 - LP con fessure a 220°"/>
        <s v="TUBO IN ACCIAIO ZINCATO FILETTATO, IP65, UNI 8424-74 - Ø 25 mm - sp. 1.6 mm,  imbocco 19 mm"/>
        <s v="TUBO IN ACCIAIO ZINCATO FILETTATO, IP65, UNI 8424-74 - Ø 32 mm - sp. 1.9 mm,  imbocco 19 mm"/>
        <s v="TUBO IN ACCIAIO ZINCATO FILETTATO, IP65, UNI 8424-74 - Ø 63 mm - sp. 1.9 mm,  imbocco 25 mm"/>
        <s v="wewrwerewrew"/>
        <s v="xdzfsdfdsfds"/>
        <s v="Xsafsda vdsfvfd"/>
        <s v="xxxxxx fewdfgdsg"/>
        <s v="xxxxxxxxx fac sda"/>
        <s v="ZINCATURA A CALDO DI STRUTTURE E MANUFATTI ACCIAIO - carpenteria pesante"/>
      </sharedItems>
    </cacheField>
    <cacheField name="Tipo">
      <sharedItems containsBlank="1" containsMixedTypes="0" count="3">
        <m/>
        <s v="A corpo"/>
        <s v="A misura"/>
      </sharedItems>
    </cacheField>
    <cacheField name="U.M.">
      <sharedItems containsBlank="1" containsMixedTypes="0" count="16">
        <m/>
        <s v="a corpo"/>
        <s v="cad."/>
        <s v="cadauno"/>
        <s v="chilogrammo"/>
        <s v="corpo"/>
        <s v="h"/>
        <s v="kg"/>
        <s v="m"/>
        <s v="m²"/>
        <s v="m³"/>
        <s v="metro"/>
        <s v="metro cubo"/>
        <s v="metro quadro"/>
        <s v="MQ"/>
        <s v="t"/>
      </sharedItems>
    </cacheField>
    <cacheField name="Quantit?">
      <sharedItems containsString="0" containsBlank="1" count="1">
        <m/>
      </sharedItems>
    </cacheField>
    <cacheField name="Quantit? Impresa">
      <sharedItems containsString="0" containsBlank="1" count="1">
        <m/>
      </sharedItems>
    </cacheField>
    <cacheField name="Costo Mano d'opera PAT (euro)">
      <sharedItems containsString="0" containsBlank="1" count="1">
        <m/>
      </sharedItems>
    </cacheField>
    <cacheField name="Costo Noli e trasporti PAT (euro)">
      <sharedItems containsString="0" containsBlank="1" count="1">
        <m/>
      </sharedItems>
    </cacheField>
    <cacheField name="Costo Materiali PAT (euro)">
      <sharedItems containsString="0" containsBlank="1" count="1">
        <m/>
      </sharedItems>
    </cacheField>
    <cacheField name="Arrotondamento">
      <sharedItems containsString="0" containsBlank="1" count="1">
        <m/>
      </sharedItems>
    </cacheField>
    <cacheField name="Spese generali PAT">
      <sharedItems containsString="0" containsBlank="1" count="1">
        <m/>
      </sharedItems>
    </cacheField>
    <cacheField name="Utile impresa PAT">
      <sharedItems containsString="0" containsBlank="1" count="1">
        <m/>
      </sharedItems>
    </cacheField>
    <cacheField name="Costo Mano d'opera Impresa (euro)">
      <sharedItems containsString="0" containsBlank="1" count="1">
        <m/>
      </sharedItems>
    </cacheField>
    <cacheField name="Costo Noli e trasporti Impresa (euro)">
      <sharedItems containsString="0" containsBlank="1" count="1">
        <m/>
      </sharedItems>
    </cacheField>
    <cacheField name="Costo Materiali Impresa (euro)">
      <sharedItems containsString="0" containsBlank="1" count="1">
        <m/>
      </sharedItems>
    </cacheField>
    <cacheField name="Costi Impresa">
      <sharedItems containsString="0" containsBlank="1" count="1">
        <m/>
      </sharedItems>
    </cacheField>
    <cacheField name="Prezzo Unitario Impresa">
      <sharedItems containsString="0" containsBlank="1" count="1">
        <m/>
      </sharedItems>
    </cacheField>
    <cacheField name="Importo totale Impresa">
      <sharedItems containsString="0" containsBlank="1" count="1">
        <m/>
      </sharedItems>
    </cacheField>
    <cacheField name="Prezzo PAT">
      <sharedItems containsSemiMixedTypes="0" containsString="0" containsMixedTypes="0" containsNumber="1" containsInteger="1" count="1">
        <n v="0"/>
      </sharedItems>
    </cacheField>
    <cacheField name="Tot. Mano d'opera PAT">
      <sharedItems containsSemiMixedTypes="0" containsString="0" containsMixedTypes="0" containsNumber="1" containsInteger="1" count="1">
        <n v="0"/>
      </sharedItems>
    </cacheField>
    <cacheField name="Importo PAT">
      <sharedItems containsSemiMixedTypes="0" containsString="0" containsMixedTypes="0" containsNumber="1" containsInteger="1" count="1">
        <n v="0"/>
      </sharedItems>
    </cacheField>
    <cacheField name="Tot. Mano d'opera Impresa">
      <sharedItems containsSemiMixedTypes="0" containsString="0" containsMixedTypes="0" containsNumber="1" containsInteger="1" count="1"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E5" firstHeaderRow="2" firstDataRow="2" firstDataCol="4"/>
  <pivotFields count="24">
    <pivotField compact="0" outline="0" subtotalTop="0" showAll="0"/>
    <pivotField compact="0" outline="0" subtotalTop="0" showAll="0"/>
    <pivotField axis="axisRow" compact="0" outline="0" subtotalTop="0" showAll="0" defaultSubtotal="0">
      <items count="9">
        <item m="1" x="3"/>
        <item m="1" x="2"/>
        <item m="1" x="1"/>
        <item m="1" x="7"/>
        <item m="1" x="8"/>
        <item x="0"/>
        <item m="1" x="4"/>
        <item m="1" x="6"/>
        <item m="1" x="5"/>
      </items>
    </pivotField>
    <pivotField axis="axisRow" compact="0" outline="0" subtotalTop="0" showAll="0" defaultSubtotal="0">
      <items count="159">
        <item m="1" x="155"/>
        <item m="1" x="107"/>
        <item m="1" x="114"/>
        <item m="1" x="157"/>
        <item m="1" x="156"/>
        <item m="1" x="124"/>
        <item m="1" x="138"/>
        <item m="1" x="45"/>
        <item m="1" x="38"/>
        <item m="1" x="108"/>
        <item m="1" x="35"/>
        <item m="1" x="57"/>
        <item m="1" x="34"/>
        <item m="1" x="153"/>
        <item m="1" x="41"/>
        <item m="1" x="75"/>
        <item m="1" x="74"/>
        <item m="1" x="116"/>
        <item m="1" x="117"/>
        <item m="1" x="118"/>
        <item m="1" x="119"/>
        <item m="1" x="120"/>
        <item m="1" x="121"/>
        <item m="1" x="84"/>
        <item m="1" x="83"/>
        <item m="1" x="122"/>
        <item m="1" x="123"/>
        <item m="1" x="81"/>
        <item m="1" x="82"/>
        <item m="1" x="21"/>
        <item m="1" x="23"/>
        <item m="1" x="22"/>
        <item m="1" x="68"/>
        <item m="1" x="72"/>
        <item m="1" x="73"/>
        <item m="1" x="28"/>
        <item m="1" x="29"/>
        <item m="1" x="130"/>
        <item m="1" x="132"/>
        <item m="1" x="131"/>
        <item m="1" x="31"/>
        <item m="1" x="27"/>
        <item m="1" x="154"/>
        <item m="1" x="58"/>
        <item x="0"/>
        <item m="1" x="30"/>
        <item m="1" x="43"/>
        <item m="1" x="42"/>
        <item m="1" x="44"/>
        <item m="1" x="71"/>
        <item m="1" x="70"/>
        <item m="1" x="137"/>
        <item m="1" x="37"/>
        <item m="1" x="78"/>
        <item m="1" x="79"/>
        <item m="1" x="125"/>
        <item m="1" x="60"/>
        <item m="1" x="47"/>
        <item m="1" x="147"/>
        <item m="1" x="7"/>
        <item m="1" x="142"/>
        <item m="1" x="67"/>
        <item m="1" x="135"/>
        <item m="1" x="33"/>
        <item m="1" x="115"/>
        <item m="1" x="104"/>
        <item m="1" x="105"/>
        <item m="1" x="77"/>
        <item m="1" x="136"/>
        <item m="1" x="69"/>
        <item m="1" x="46"/>
        <item m="1" x="48"/>
        <item m="1" x="32"/>
        <item m="1" x="40"/>
        <item m="1" x="139"/>
        <item m="1" x="140"/>
        <item m="1" x="2"/>
        <item m="1" x="8"/>
        <item m="1" x="59"/>
        <item m="1" x="146"/>
        <item m="1" x="148"/>
        <item m="1" x="87"/>
        <item m="1" x="89"/>
        <item m="1" x="88"/>
        <item m="1" x="85"/>
        <item m="1" x="24"/>
        <item m="1" x="134"/>
        <item m="1" x="90"/>
        <item m="1" x="86"/>
        <item m="1" x="51"/>
        <item m="1" x="149"/>
        <item m="1" x="49"/>
        <item m="1" x="109"/>
        <item m="1" x="56"/>
        <item m="1" x="53"/>
        <item m="1" x="113"/>
        <item m="1" x="61"/>
        <item m="1" x="112"/>
        <item m="1" x="128"/>
        <item m="1" x="127"/>
        <item m="1" x="111"/>
        <item m="1" x="129"/>
        <item m="1" x="103"/>
        <item m="1" x="126"/>
        <item m="1" x="76"/>
        <item m="1" x="39"/>
        <item m="1" x="158"/>
        <item m="1" x="141"/>
        <item m="1" x="80"/>
        <item m="1" x="106"/>
        <item m="1" x="54"/>
        <item m="1" x="152"/>
        <item m="1" x="150"/>
        <item m="1" x="151"/>
        <item m="1" x="18"/>
        <item m="1" x="11"/>
        <item m="1" x="10"/>
        <item m="1" x="143"/>
        <item m="1" x="144"/>
        <item m="1" x="52"/>
        <item m="1" x="17"/>
        <item m="1" x="133"/>
        <item m="1" x="16"/>
        <item m="1" x="101"/>
        <item m="1" x="20"/>
        <item m="1" x="19"/>
        <item m="1" x="102"/>
        <item m="1" x="100"/>
        <item m="1" x="26"/>
        <item m="1" x="9"/>
        <item m="1" x="98"/>
        <item m="1" x="99"/>
        <item m="1" x="3"/>
        <item m="1" x="96"/>
        <item m="1" x="97"/>
        <item m="1" x="5"/>
        <item m="1" x="6"/>
        <item m="1" x="1"/>
        <item m="1" x="110"/>
        <item m="1" x="55"/>
        <item m="1" x="65"/>
        <item m="1" x="14"/>
        <item m="1" x="15"/>
        <item m="1" x="63"/>
        <item m="1" x="62"/>
        <item m="1" x="64"/>
        <item m="1" x="4"/>
        <item m="1" x="66"/>
        <item m="1" x="94"/>
        <item m="1" x="95"/>
        <item m="1" x="25"/>
        <item m="1" x="145"/>
        <item m="1" x="36"/>
        <item m="1" x="12"/>
        <item m="1" x="13"/>
        <item m="1" x="50"/>
        <item m="1" x="91"/>
        <item m="1" x="92"/>
        <item m="1" x="93"/>
      </items>
    </pivotField>
    <pivotField axis="axisRow" compact="0" outline="0" subtotalTop="0" showAll="0" defaultSubtotal="0">
      <items count="3">
        <item m="1" x="2"/>
        <item m="1" x="1"/>
        <item x="0"/>
      </items>
    </pivotField>
    <pivotField axis="axisRow" compact="0" outline="0" subtotalTop="0" showAll="0">
      <items count="17">
        <item m="1" x="4"/>
        <item m="1" x="3"/>
        <item m="1" x="1"/>
        <item m="1" x="13"/>
        <item m="1" x="12"/>
        <item m="1" x="11"/>
        <item m="1" x="6"/>
        <item m="1" x="2"/>
        <item m="1" x="10"/>
        <item m="1" x="9"/>
        <item m="1" x="8"/>
        <item m="1" x="14"/>
        <item x="0"/>
        <item m="1" x="7"/>
        <item m="1" x="5"/>
        <item m="1" x="15"/>
        <item t="default"/>
      </items>
    </pivotField>
    <pivotField dataField="1" compact="0" outline="0" subtotalTop="0" showAll="0"/>
    <pivotField compact="0" outline="0" subtotalTop="0" showAll="0" numFmtId="17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numFmtId="49" defaultSubtotal="0"/>
    <pivotField compact="0" outline="0" subtotalTop="0" showAll="0" numFmtId="49" defaultSubtotal="0"/>
    <pivotField compact="0" outline="0" subtotalTop="0" showAll="0" numFmtId="165" defaultSubtotal="0"/>
    <pivotField compact="0" outline="0" subtotalTop="0" showAll="0" numFmtId="165" defaultSubtotal="0"/>
  </pivotFields>
  <rowFields count="4">
    <field x="4"/>
    <field x="2"/>
    <field x="3"/>
    <field x="5"/>
  </rowFields>
  <rowItems count="1">
    <i>
      <x v="2"/>
      <x v="5"/>
      <x v="44"/>
      <x v="12"/>
    </i>
  </rowItems>
  <colItems count="1">
    <i/>
  </colItems>
  <dataFields count="1">
    <dataField name="_Quantit?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Z2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W34" sqref="W34"/>
    </sheetView>
  </sheetViews>
  <sheetFormatPr defaultColWidth="2.8515625" defaultRowHeight="12.75"/>
  <cols>
    <col min="1" max="1" width="7.28125" style="1" customWidth="1"/>
    <col min="2" max="2" width="10.8515625" style="1" bestFit="1" customWidth="1"/>
    <col min="3" max="3" width="13.421875" style="2" bestFit="1" customWidth="1"/>
    <col min="4" max="4" width="42.421875" style="1" customWidth="1"/>
    <col min="5" max="5" width="9.8515625" style="1" bestFit="1" customWidth="1"/>
    <col min="6" max="6" width="6.7109375" style="1" bestFit="1" customWidth="1"/>
    <col min="7" max="7" width="12.57421875" style="1" bestFit="1" customWidth="1"/>
    <col min="8" max="8" width="12.57421875" style="1" customWidth="1"/>
    <col min="9" max="9" width="15.28125" style="1" customWidth="1"/>
    <col min="10" max="10" width="16.28125" style="1" bestFit="1" customWidth="1"/>
    <col min="11" max="11" width="21.421875" style="1" bestFit="1" customWidth="1"/>
    <col min="12" max="12" width="19.28125" style="1" bestFit="1" customWidth="1"/>
    <col min="13" max="13" width="21.140625" style="1" bestFit="1" customWidth="1"/>
    <col min="14" max="14" width="20.00390625" style="1" bestFit="1" customWidth="1"/>
    <col min="15" max="15" width="21.8515625" style="1" bestFit="1" customWidth="1"/>
    <col min="16" max="16" width="22.7109375" style="1" bestFit="1" customWidth="1"/>
    <col min="17" max="17" width="12.7109375" style="1" bestFit="1" customWidth="1"/>
    <col min="18" max="18" width="16.8515625" style="1" bestFit="1" customWidth="1"/>
    <col min="19" max="20" width="12.421875" style="1" bestFit="1" customWidth="1"/>
    <col min="21" max="21" width="14.57421875" style="1" bestFit="1" customWidth="1"/>
    <col min="22" max="22" width="15.28125" style="1" bestFit="1" customWidth="1"/>
    <col min="23" max="23" width="15.8515625" style="1" customWidth="1"/>
    <col min="24" max="24" width="20.28125" style="1" bestFit="1" customWidth="1"/>
    <col min="25" max="25" width="41.00390625" style="1" bestFit="1" customWidth="1"/>
    <col min="26" max="26" width="9.28125" style="1" bestFit="1" customWidth="1"/>
    <col min="27" max="27" width="16.28125" style="3" customWidth="1"/>
    <col min="28" max="16384" width="2.8515625" style="3" customWidth="1"/>
  </cols>
  <sheetData>
    <row r="1" spans="1:24" s="4" customFormat="1" ht="45" customHeight="1">
      <c r="A1" s="13" t="s">
        <v>0</v>
      </c>
      <c r="B1" s="13" t="s">
        <v>1</v>
      </c>
      <c r="C1" s="14" t="s">
        <v>2</v>
      </c>
      <c r="D1" s="15" t="s">
        <v>3</v>
      </c>
      <c r="E1" s="15" t="s">
        <v>4</v>
      </c>
      <c r="F1" s="15" t="s">
        <v>5</v>
      </c>
      <c r="G1" s="16" t="s">
        <v>6</v>
      </c>
      <c r="H1" s="18" t="s">
        <v>119</v>
      </c>
      <c r="I1" s="18" t="s">
        <v>101</v>
      </c>
      <c r="J1" s="18" t="s">
        <v>102</v>
      </c>
      <c r="K1" s="18" t="s">
        <v>103</v>
      </c>
      <c r="L1" s="18" t="s">
        <v>104</v>
      </c>
      <c r="M1" s="18" t="s">
        <v>105</v>
      </c>
      <c r="N1" s="18" t="s">
        <v>106</v>
      </c>
      <c r="O1" s="24" t="s">
        <v>113</v>
      </c>
      <c r="P1" s="24" t="s">
        <v>114</v>
      </c>
      <c r="Q1" s="42" t="s">
        <v>115</v>
      </c>
      <c r="R1" s="43" t="s">
        <v>116</v>
      </c>
      <c r="S1" s="25" t="s">
        <v>117</v>
      </c>
      <c r="T1" s="43" t="s">
        <v>118</v>
      </c>
      <c r="U1" s="17" t="s">
        <v>107</v>
      </c>
      <c r="V1" s="17" t="s">
        <v>108</v>
      </c>
      <c r="W1" s="30" t="s">
        <v>109</v>
      </c>
      <c r="X1" s="30" t="s">
        <v>123</v>
      </c>
    </row>
    <row r="2" spans="1:26" ht="12.75">
      <c r="A2" s="37">
        <v>1</v>
      </c>
      <c r="B2" s="26"/>
      <c r="C2" s="26"/>
      <c r="D2" s="38"/>
      <c r="E2" s="39"/>
      <c r="F2" s="28"/>
      <c r="G2" s="28"/>
      <c r="H2" s="19"/>
      <c r="I2" s="28"/>
      <c r="J2" s="29"/>
      <c r="K2" s="27"/>
      <c r="L2" s="40"/>
      <c r="M2" s="41"/>
      <c r="N2" s="41"/>
      <c r="O2" s="35"/>
      <c r="P2" s="35"/>
      <c r="Q2" s="35"/>
      <c r="R2" s="35"/>
      <c r="S2" s="35"/>
      <c r="T2" s="35"/>
      <c r="U2" s="21">
        <f aca="true" t="shared" si="0" ref="U2:U21">ROUND((I2+J2+K2)*(1+M2)*(1+N2)+L2,2)</f>
        <v>0</v>
      </c>
      <c r="V2" s="21">
        <f aca="true" t="shared" si="1" ref="V2:V21">ROUND(G2*TRUNC(I2,3),2)</f>
        <v>0</v>
      </c>
      <c r="W2" s="31">
        <f aca="true" t="shared" si="2" ref="W2:W21">ROUND(G2*U2,2)</f>
        <v>0</v>
      </c>
      <c r="X2" s="36">
        <f aca="true" t="shared" si="3" ref="X2:X21">IF(H2=0,ROUND((G2*O2),2),ROUND((H2*O2),2))</f>
        <v>0</v>
      </c>
      <c r="Y2" s="20" t="s">
        <v>110</v>
      </c>
      <c r="Z2" s="22">
        <f>SUM(V:V)</f>
        <v>0</v>
      </c>
    </row>
    <row r="3" spans="1:26" ht="12.75">
      <c r="A3" s="37">
        <f>A2+1</f>
        <v>2</v>
      </c>
      <c r="B3" s="26"/>
      <c r="C3" s="44"/>
      <c r="D3" s="45"/>
      <c r="E3" s="39"/>
      <c r="F3" s="46"/>
      <c r="G3" s="28"/>
      <c r="H3" s="19"/>
      <c r="I3" s="28"/>
      <c r="J3" s="29"/>
      <c r="K3" s="27"/>
      <c r="L3" s="40"/>
      <c r="M3" s="41"/>
      <c r="N3" s="41"/>
      <c r="O3" s="35"/>
      <c r="P3" s="35"/>
      <c r="Q3" s="35"/>
      <c r="R3" s="35"/>
      <c r="S3" s="35"/>
      <c r="T3" s="35"/>
      <c r="U3" s="21">
        <f t="shared" si="0"/>
        <v>0</v>
      </c>
      <c r="V3" s="21">
        <f t="shared" si="1"/>
        <v>0</v>
      </c>
      <c r="W3" s="31">
        <f t="shared" si="2"/>
        <v>0</v>
      </c>
      <c r="X3" s="36">
        <f t="shared" si="3"/>
        <v>0</v>
      </c>
      <c r="Y3" s="20" t="s">
        <v>111</v>
      </c>
      <c r="Z3" s="22">
        <f>SUM(W:W)</f>
        <v>0</v>
      </c>
    </row>
    <row r="4" spans="1:26" ht="12.75">
      <c r="A4" s="37">
        <f aca="true" t="shared" si="4" ref="A4:A21">A3+1</f>
        <v>3</v>
      </c>
      <c r="B4" s="26"/>
      <c r="C4" s="44"/>
      <c r="D4" s="45"/>
      <c r="E4" s="39"/>
      <c r="F4" s="46"/>
      <c r="G4" s="28"/>
      <c r="H4" s="19"/>
      <c r="I4" s="28"/>
      <c r="J4" s="29"/>
      <c r="K4" s="27"/>
      <c r="L4" s="40"/>
      <c r="M4" s="41"/>
      <c r="N4" s="41"/>
      <c r="O4" s="35"/>
      <c r="P4" s="35"/>
      <c r="Q4" s="35"/>
      <c r="R4" s="35"/>
      <c r="S4" s="35"/>
      <c r="T4" s="35"/>
      <c r="U4" s="21">
        <f t="shared" si="0"/>
        <v>0</v>
      </c>
      <c r="V4" s="21">
        <f t="shared" si="1"/>
        <v>0</v>
      </c>
      <c r="W4" s="31">
        <f t="shared" si="2"/>
        <v>0</v>
      </c>
      <c r="X4" s="36">
        <f t="shared" si="3"/>
        <v>0</v>
      </c>
      <c r="Y4" s="20" t="s">
        <v>112</v>
      </c>
      <c r="Z4" s="23" t="e">
        <f>Z2/Z3</f>
        <v>#DIV/0!</v>
      </c>
    </row>
    <row r="5" spans="1:26" ht="12.75">
      <c r="A5" s="37">
        <f t="shared" si="4"/>
        <v>4</v>
      </c>
      <c r="B5" s="26"/>
      <c r="C5" s="44"/>
      <c r="D5" s="45"/>
      <c r="E5" s="39"/>
      <c r="F5" s="46"/>
      <c r="G5" s="28"/>
      <c r="H5" s="19"/>
      <c r="I5" s="28"/>
      <c r="J5" s="29"/>
      <c r="K5" s="27"/>
      <c r="L5" s="40"/>
      <c r="M5" s="41"/>
      <c r="N5" s="41"/>
      <c r="O5" s="35"/>
      <c r="P5" s="35"/>
      <c r="Q5" s="35"/>
      <c r="R5" s="35"/>
      <c r="S5" s="35"/>
      <c r="T5" s="35"/>
      <c r="U5" s="21">
        <f t="shared" si="0"/>
        <v>0</v>
      </c>
      <c r="V5" s="21">
        <f t="shared" si="1"/>
        <v>0</v>
      </c>
      <c r="W5" s="31">
        <f t="shared" si="2"/>
        <v>0</v>
      </c>
      <c r="X5" s="36">
        <f t="shared" si="3"/>
        <v>0</v>
      </c>
      <c r="Y5" s="3"/>
      <c r="Z5" s="3"/>
    </row>
    <row r="6" spans="1:26" ht="12.75">
      <c r="A6" s="37">
        <f t="shared" si="4"/>
        <v>5</v>
      </c>
      <c r="B6" s="26"/>
      <c r="C6" s="44"/>
      <c r="D6" s="45"/>
      <c r="E6" s="39"/>
      <c r="F6" s="46"/>
      <c r="G6" s="28"/>
      <c r="H6" s="19"/>
      <c r="I6" s="28"/>
      <c r="J6" s="29"/>
      <c r="K6" s="27"/>
      <c r="L6" s="40"/>
      <c r="M6" s="41"/>
      <c r="N6" s="41"/>
      <c r="O6" s="35"/>
      <c r="P6" s="35"/>
      <c r="Q6" s="35"/>
      <c r="R6" s="35"/>
      <c r="S6" s="35"/>
      <c r="T6" s="35"/>
      <c r="U6" s="21">
        <f t="shared" si="0"/>
        <v>0</v>
      </c>
      <c r="V6" s="21">
        <f t="shared" si="1"/>
        <v>0</v>
      </c>
      <c r="W6" s="31">
        <f t="shared" si="2"/>
        <v>0</v>
      </c>
      <c r="X6" s="36">
        <f t="shared" si="3"/>
        <v>0</v>
      </c>
      <c r="Y6" s="32" t="s">
        <v>120</v>
      </c>
      <c r="Z6" s="33">
        <f>SUM(X:X)</f>
        <v>0</v>
      </c>
    </row>
    <row r="7" spans="1:26" ht="12.75">
      <c r="A7" s="37">
        <f t="shared" si="4"/>
        <v>6</v>
      </c>
      <c r="B7" s="26"/>
      <c r="C7" s="44"/>
      <c r="D7" s="45"/>
      <c r="E7" s="39"/>
      <c r="F7" s="46"/>
      <c r="G7" s="28"/>
      <c r="H7" s="19"/>
      <c r="I7" s="28"/>
      <c r="J7" s="29"/>
      <c r="K7" s="27"/>
      <c r="L7" s="40"/>
      <c r="M7" s="41"/>
      <c r="N7" s="41"/>
      <c r="O7" s="35"/>
      <c r="P7" s="35"/>
      <c r="Q7" s="35"/>
      <c r="R7" s="35"/>
      <c r="S7" s="35"/>
      <c r="T7" s="35"/>
      <c r="U7" s="21">
        <f t="shared" si="0"/>
        <v>0</v>
      </c>
      <c r="V7" s="21">
        <f t="shared" si="1"/>
        <v>0</v>
      </c>
      <c r="W7" s="31">
        <f t="shared" si="2"/>
        <v>0</v>
      </c>
      <c r="X7" s="36">
        <f t="shared" si="3"/>
        <v>0</v>
      </c>
      <c r="Y7" s="32" t="s">
        <v>121</v>
      </c>
      <c r="Z7" s="33">
        <f>SUM(T:T)</f>
        <v>0</v>
      </c>
    </row>
    <row r="8" spans="1:26" ht="12.75">
      <c r="A8" s="37">
        <f t="shared" si="4"/>
        <v>7</v>
      </c>
      <c r="B8" s="26"/>
      <c r="C8" s="44"/>
      <c r="D8" s="45"/>
      <c r="E8" s="39"/>
      <c r="F8" s="46"/>
      <c r="G8" s="28"/>
      <c r="H8" s="19"/>
      <c r="I8" s="28"/>
      <c r="J8" s="29"/>
      <c r="K8" s="27"/>
      <c r="L8" s="40"/>
      <c r="M8" s="41"/>
      <c r="N8" s="41"/>
      <c r="O8" s="35"/>
      <c r="P8" s="35"/>
      <c r="Q8" s="35"/>
      <c r="R8" s="35"/>
      <c r="S8" s="35"/>
      <c r="T8" s="35"/>
      <c r="U8" s="21">
        <f t="shared" si="0"/>
        <v>0</v>
      </c>
      <c r="V8" s="21">
        <f t="shared" si="1"/>
        <v>0</v>
      </c>
      <c r="W8" s="31">
        <f t="shared" si="2"/>
        <v>0</v>
      </c>
      <c r="X8" s="36">
        <f t="shared" si="3"/>
        <v>0</v>
      </c>
      <c r="Y8" s="32" t="s">
        <v>122</v>
      </c>
      <c r="Z8" s="34" t="e">
        <f>Z6/Z7</f>
        <v>#DIV/0!</v>
      </c>
    </row>
    <row r="9" spans="1:26" ht="12.75">
      <c r="A9" s="37">
        <f t="shared" si="4"/>
        <v>8</v>
      </c>
      <c r="B9" s="26"/>
      <c r="C9" s="44"/>
      <c r="D9" s="45"/>
      <c r="E9" s="39"/>
      <c r="F9" s="46"/>
      <c r="G9" s="28"/>
      <c r="H9" s="19"/>
      <c r="I9" s="28"/>
      <c r="J9" s="29"/>
      <c r="K9" s="27"/>
      <c r="L9" s="40"/>
      <c r="M9" s="41"/>
      <c r="N9" s="41"/>
      <c r="O9" s="35"/>
      <c r="P9" s="35"/>
      <c r="Q9" s="35"/>
      <c r="R9" s="35"/>
      <c r="S9" s="35"/>
      <c r="T9" s="35"/>
      <c r="U9" s="21">
        <f t="shared" si="0"/>
        <v>0</v>
      </c>
      <c r="V9" s="21">
        <f t="shared" si="1"/>
        <v>0</v>
      </c>
      <c r="W9" s="31">
        <f t="shared" si="2"/>
        <v>0</v>
      </c>
      <c r="X9" s="36">
        <f t="shared" si="3"/>
        <v>0</v>
      </c>
      <c r="Y9" s="20"/>
      <c r="Z9" s="22"/>
    </row>
    <row r="10" spans="1:26" ht="12.75">
      <c r="A10" s="37">
        <f t="shared" si="4"/>
        <v>9</v>
      </c>
      <c r="B10" s="26"/>
      <c r="C10" s="44"/>
      <c r="D10" s="45"/>
      <c r="E10" s="39"/>
      <c r="F10" s="46"/>
      <c r="G10" s="28"/>
      <c r="H10" s="19"/>
      <c r="I10" s="28"/>
      <c r="J10" s="29"/>
      <c r="K10" s="27"/>
      <c r="L10" s="40"/>
      <c r="M10" s="41"/>
      <c r="N10" s="41"/>
      <c r="O10" s="35"/>
      <c r="P10" s="35"/>
      <c r="Q10" s="35"/>
      <c r="R10" s="35"/>
      <c r="S10" s="35"/>
      <c r="T10" s="35"/>
      <c r="U10" s="21">
        <f t="shared" si="0"/>
        <v>0</v>
      </c>
      <c r="V10" s="21">
        <f t="shared" si="1"/>
        <v>0</v>
      </c>
      <c r="W10" s="31">
        <f t="shared" si="2"/>
        <v>0</v>
      </c>
      <c r="X10" s="36">
        <f t="shared" si="3"/>
        <v>0</v>
      </c>
      <c r="Y10" s="20"/>
      <c r="Z10" s="22"/>
    </row>
    <row r="11" spans="1:26" ht="12.75">
      <c r="A11" s="37">
        <f t="shared" si="4"/>
        <v>10</v>
      </c>
      <c r="B11" s="26"/>
      <c r="C11" s="44"/>
      <c r="D11" s="45"/>
      <c r="E11" s="39"/>
      <c r="F11" s="46"/>
      <c r="G11" s="28"/>
      <c r="H11" s="19"/>
      <c r="I11" s="28"/>
      <c r="J11" s="29"/>
      <c r="K11" s="27"/>
      <c r="L11" s="40"/>
      <c r="M11" s="41"/>
      <c r="N11" s="41"/>
      <c r="O11" s="35"/>
      <c r="P11" s="35"/>
      <c r="Q11" s="35"/>
      <c r="R11" s="35"/>
      <c r="S11" s="35"/>
      <c r="T11" s="35"/>
      <c r="U11" s="21">
        <f t="shared" si="0"/>
        <v>0</v>
      </c>
      <c r="V11" s="21">
        <f t="shared" si="1"/>
        <v>0</v>
      </c>
      <c r="W11" s="31">
        <f t="shared" si="2"/>
        <v>0</v>
      </c>
      <c r="X11" s="36">
        <f t="shared" si="3"/>
        <v>0</v>
      </c>
      <c r="Y11" s="20"/>
      <c r="Z11" s="22"/>
    </row>
    <row r="12" spans="1:26" ht="12.75">
      <c r="A12" s="37">
        <f t="shared" si="4"/>
        <v>11</v>
      </c>
      <c r="B12" s="26"/>
      <c r="C12" s="44"/>
      <c r="D12" s="45"/>
      <c r="E12" s="39"/>
      <c r="F12" s="46"/>
      <c r="G12" s="28"/>
      <c r="H12" s="19"/>
      <c r="I12" s="28"/>
      <c r="J12" s="29"/>
      <c r="K12" s="27"/>
      <c r="L12" s="40"/>
      <c r="M12" s="41"/>
      <c r="N12" s="41"/>
      <c r="O12" s="35"/>
      <c r="P12" s="35"/>
      <c r="Q12" s="35"/>
      <c r="R12" s="35"/>
      <c r="S12" s="35"/>
      <c r="T12" s="35"/>
      <c r="U12" s="21">
        <f t="shared" si="0"/>
        <v>0</v>
      </c>
      <c r="V12" s="21">
        <f t="shared" si="1"/>
        <v>0</v>
      </c>
      <c r="W12" s="31">
        <f t="shared" si="2"/>
        <v>0</v>
      </c>
      <c r="X12" s="36">
        <f t="shared" si="3"/>
        <v>0</v>
      </c>
      <c r="Y12" s="20"/>
      <c r="Z12" s="22"/>
    </row>
    <row r="13" spans="1:26" ht="12.75">
      <c r="A13" s="37">
        <f t="shared" si="4"/>
        <v>12</v>
      </c>
      <c r="B13" s="26"/>
      <c r="C13" s="44"/>
      <c r="D13" s="45"/>
      <c r="E13" s="39"/>
      <c r="F13" s="46"/>
      <c r="G13" s="28"/>
      <c r="H13" s="19"/>
      <c r="I13" s="28"/>
      <c r="J13" s="29"/>
      <c r="K13" s="27"/>
      <c r="L13" s="40"/>
      <c r="M13" s="41"/>
      <c r="N13" s="41"/>
      <c r="O13" s="35"/>
      <c r="P13" s="35"/>
      <c r="Q13" s="35"/>
      <c r="R13" s="35"/>
      <c r="S13" s="35"/>
      <c r="T13" s="35"/>
      <c r="U13" s="21">
        <f t="shared" si="0"/>
        <v>0</v>
      </c>
      <c r="V13" s="21">
        <f t="shared" si="1"/>
        <v>0</v>
      </c>
      <c r="W13" s="31">
        <f t="shared" si="2"/>
        <v>0</v>
      </c>
      <c r="X13" s="36">
        <f t="shared" si="3"/>
        <v>0</v>
      </c>
      <c r="Y13" s="20"/>
      <c r="Z13" s="22"/>
    </row>
    <row r="14" spans="1:26" ht="12.75">
      <c r="A14" s="37">
        <f t="shared" si="4"/>
        <v>13</v>
      </c>
      <c r="B14" s="26"/>
      <c r="C14" s="44"/>
      <c r="D14" s="45"/>
      <c r="E14" s="39"/>
      <c r="F14" s="46"/>
      <c r="G14" s="28"/>
      <c r="H14" s="19"/>
      <c r="I14" s="28"/>
      <c r="J14" s="29"/>
      <c r="K14" s="27"/>
      <c r="L14" s="40"/>
      <c r="M14" s="41"/>
      <c r="N14" s="41"/>
      <c r="O14" s="35"/>
      <c r="P14" s="35"/>
      <c r="Q14" s="35"/>
      <c r="R14" s="35"/>
      <c r="S14" s="35"/>
      <c r="T14" s="35"/>
      <c r="U14" s="21">
        <f t="shared" si="0"/>
        <v>0</v>
      </c>
      <c r="V14" s="21">
        <f t="shared" si="1"/>
        <v>0</v>
      </c>
      <c r="W14" s="31">
        <f t="shared" si="2"/>
        <v>0</v>
      </c>
      <c r="X14" s="36">
        <f t="shared" si="3"/>
        <v>0</v>
      </c>
      <c r="Y14" s="20"/>
      <c r="Z14" s="22"/>
    </row>
    <row r="15" spans="1:26" ht="12.75">
      <c r="A15" s="37">
        <f t="shared" si="4"/>
        <v>14</v>
      </c>
      <c r="B15" s="26"/>
      <c r="C15" s="44"/>
      <c r="D15" s="45"/>
      <c r="E15" s="39"/>
      <c r="F15" s="46"/>
      <c r="G15" s="28"/>
      <c r="H15" s="19"/>
      <c r="I15" s="28"/>
      <c r="J15" s="29"/>
      <c r="K15" s="27"/>
      <c r="L15" s="40"/>
      <c r="M15" s="41"/>
      <c r="N15" s="41"/>
      <c r="O15" s="35"/>
      <c r="P15" s="35"/>
      <c r="Q15" s="35"/>
      <c r="R15" s="35"/>
      <c r="S15" s="35"/>
      <c r="T15" s="35"/>
      <c r="U15" s="21">
        <f t="shared" si="0"/>
        <v>0</v>
      </c>
      <c r="V15" s="21">
        <f t="shared" si="1"/>
        <v>0</v>
      </c>
      <c r="W15" s="31">
        <f t="shared" si="2"/>
        <v>0</v>
      </c>
      <c r="X15" s="36">
        <f t="shared" si="3"/>
        <v>0</v>
      </c>
      <c r="Y15" s="20"/>
      <c r="Z15" s="22"/>
    </row>
    <row r="16" spans="1:26" ht="12.75">
      <c r="A16" s="37">
        <f t="shared" si="4"/>
        <v>15</v>
      </c>
      <c r="B16" s="26"/>
      <c r="C16" s="44"/>
      <c r="D16" s="45"/>
      <c r="E16" s="39"/>
      <c r="F16" s="46"/>
      <c r="G16" s="28"/>
      <c r="H16" s="19"/>
      <c r="I16" s="28"/>
      <c r="J16" s="29"/>
      <c r="K16" s="27"/>
      <c r="L16" s="40"/>
      <c r="M16" s="41"/>
      <c r="N16" s="41"/>
      <c r="O16" s="35"/>
      <c r="P16" s="35"/>
      <c r="Q16" s="35"/>
      <c r="R16" s="35"/>
      <c r="S16" s="35"/>
      <c r="T16" s="35"/>
      <c r="U16" s="21">
        <f t="shared" si="0"/>
        <v>0</v>
      </c>
      <c r="V16" s="21">
        <f t="shared" si="1"/>
        <v>0</v>
      </c>
      <c r="W16" s="31">
        <f t="shared" si="2"/>
        <v>0</v>
      </c>
      <c r="X16" s="36">
        <f t="shared" si="3"/>
        <v>0</v>
      </c>
      <c r="Y16" s="20"/>
      <c r="Z16" s="22"/>
    </row>
    <row r="17" spans="1:26" ht="12.75">
      <c r="A17" s="37">
        <f t="shared" si="4"/>
        <v>16</v>
      </c>
      <c r="B17" s="26"/>
      <c r="C17" s="44"/>
      <c r="D17" s="45"/>
      <c r="E17" s="39"/>
      <c r="F17" s="46"/>
      <c r="G17" s="28"/>
      <c r="H17" s="19"/>
      <c r="I17" s="28"/>
      <c r="J17" s="29"/>
      <c r="K17" s="27"/>
      <c r="L17" s="40"/>
      <c r="M17" s="41"/>
      <c r="N17" s="41"/>
      <c r="O17" s="35"/>
      <c r="P17" s="35"/>
      <c r="Q17" s="35"/>
      <c r="R17" s="35"/>
      <c r="S17" s="35"/>
      <c r="T17" s="35"/>
      <c r="U17" s="21">
        <f t="shared" si="0"/>
        <v>0</v>
      </c>
      <c r="V17" s="21">
        <f t="shared" si="1"/>
        <v>0</v>
      </c>
      <c r="W17" s="31">
        <f t="shared" si="2"/>
        <v>0</v>
      </c>
      <c r="X17" s="36">
        <f t="shared" si="3"/>
        <v>0</v>
      </c>
      <c r="Y17" s="20"/>
      <c r="Z17" s="22"/>
    </row>
    <row r="18" spans="1:26" ht="12.75">
      <c r="A18" s="37">
        <f t="shared" si="4"/>
        <v>17</v>
      </c>
      <c r="B18" s="26"/>
      <c r="C18" s="44"/>
      <c r="D18" s="45"/>
      <c r="E18" s="39"/>
      <c r="F18" s="46"/>
      <c r="G18" s="28"/>
      <c r="H18" s="19"/>
      <c r="I18" s="28"/>
      <c r="J18" s="29"/>
      <c r="K18" s="27"/>
      <c r="L18" s="40"/>
      <c r="M18" s="41"/>
      <c r="N18" s="41"/>
      <c r="O18" s="35"/>
      <c r="P18" s="35"/>
      <c r="Q18" s="35"/>
      <c r="R18" s="35"/>
      <c r="S18" s="35"/>
      <c r="T18" s="35"/>
      <c r="U18" s="21">
        <f t="shared" si="0"/>
        <v>0</v>
      </c>
      <c r="V18" s="21">
        <f t="shared" si="1"/>
        <v>0</v>
      </c>
      <c r="W18" s="31">
        <f t="shared" si="2"/>
        <v>0</v>
      </c>
      <c r="X18" s="36">
        <f t="shared" si="3"/>
        <v>0</v>
      </c>
      <c r="Y18" s="20"/>
      <c r="Z18" s="22"/>
    </row>
    <row r="19" spans="1:26" ht="12.75">
      <c r="A19" s="37">
        <f t="shared" si="4"/>
        <v>18</v>
      </c>
      <c r="B19" s="26"/>
      <c r="C19" s="44"/>
      <c r="D19" s="45"/>
      <c r="E19" s="39"/>
      <c r="F19" s="46"/>
      <c r="G19" s="28"/>
      <c r="H19" s="19"/>
      <c r="I19" s="28"/>
      <c r="J19" s="29"/>
      <c r="K19" s="27"/>
      <c r="L19" s="40"/>
      <c r="M19" s="41"/>
      <c r="N19" s="41"/>
      <c r="O19" s="35"/>
      <c r="P19" s="35"/>
      <c r="Q19" s="35"/>
      <c r="R19" s="35"/>
      <c r="S19" s="35"/>
      <c r="T19" s="35"/>
      <c r="U19" s="21">
        <f t="shared" si="0"/>
        <v>0</v>
      </c>
      <c r="V19" s="21">
        <f t="shared" si="1"/>
        <v>0</v>
      </c>
      <c r="W19" s="31">
        <f t="shared" si="2"/>
        <v>0</v>
      </c>
      <c r="X19" s="36">
        <f t="shared" si="3"/>
        <v>0</v>
      </c>
      <c r="Y19" s="20"/>
      <c r="Z19" s="22"/>
    </row>
    <row r="20" spans="1:26" ht="12.75">
      <c r="A20" s="37">
        <f t="shared" si="4"/>
        <v>19</v>
      </c>
      <c r="B20" s="26"/>
      <c r="C20" s="44"/>
      <c r="D20" s="45"/>
      <c r="E20" s="39"/>
      <c r="F20" s="46"/>
      <c r="G20" s="28"/>
      <c r="H20" s="19"/>
      <c r="I20" s="28"/>
      <c r="J20" s="29"/>
      <c r="K20" s="27"/>
      <c r="L20" s="40"/>
      <c r="M20" s="41"/>
      <c r="N20" s="41"/>
      <c r="O20" s="35"/>
      <c r="P20" s="35"/>
      <c r="Q20" s="35"/>
      <c r="R20" s="35"/>
      <c r="S20" s="35"/>
      <c r="T20" s="35"/>
      <c r="U20" s="21">
        <f t="shared" si="0"/>
        <v>0</v>
      </c>
      <c r="V20" s="21">
        <f t="shared" si="1"/>
        <v>0</v>
      </c>
      <c r="W20" s="31">
        <f t="shared" si="2"/>
        <v>0</v>
      </c>
      <c r="X20" s="36">
        <f t="shared" si="3"/>
        <v>0</v>
      </c>
      <c r="Y20" s="20"/>
      <c r="Z20" s="22"/>
    </row>
    <row r="21" spans="1:24" ht="12.75">
      <c r="A21" s="37">
        <f t="shared" si="4"/>
        <v>20</v>
      </c>
      <c r="B21" s="57"/>
      <c r="C21" s="56"/>
      <c r="D21" s="55"/>
      <c r="E21" s="54"/>
      <c r="F21" s="53"/>
      <c r="G21" s="51"/>
      <c r="H21" s="52"/>
      <c r="I21" s="51"/>
      <c r="J21" s="50"/>
      <c r="K21" s="49"/>
      <c r="L21" s="48"/>
      <c r="M21" s="47"/>
      <c r="N21" s="47"/>
      <c r="O21" s="47"/>
      <c r="P21" s="47"/>
      <c r="Q21" s="47"/>
      <c r="R21" s="47"/>
      <c r="S21" s="47"/>
      <c r="T21" s="47"/>
      <c r="U21" s="21">
        <f t="shared" si="0"/>
        <v>0</v>
      </c>
      <c r="V21" s="21">
        <f t="shared" si="1"/>
        <v>0</v>
      </c>
      <c r="W21" s="31">
        <f t="shared" si="2"/>
        <v>0</v>
      </c>
      <c r="X21" s="36">
        <f t="shared" si="3"/>
        <v>0</v>
      </c>
    </row>
  </sheetData>
  <sheetProtection selectLockedCells="1" selectUnlockedCells="1"/>
  <dataValidations count="5">
    <dataValidation type="decimal" operator="greaterThanOrEqual" allowBlank="1" showErrorMessage="1" errorTitle="ATTENZIONE" error="Inserire valori numerici" sqref="G1 W2:W21 G2:H21">
      <formula1>0</formula1>
    </dataValidation>
    <dataValidation type="list" allowBlank="1" showInputMessage="1" showErrorMessage="1" promptTitle="ATTENZIONE" prompt="Inserire l'unità di misura della voce!" errorTitle="ATTENZIONE" error="Selezionare un valore dall'elenco!" sqref="F1 H1:X1">
      <formula1>UM1</formula1>
      <formula2>0</formula2>
    </dataValidation>
    <dataValidation type="list" allowBlank="1" showInputMessage="1" showErrorMessage="1" promptTitle="ATTENZIONE" prompt="Inserire il tipo di voce: a corpo o a misura!" errorTitle="ATTENZIONE" error="Selezionare un valore dall'elenco!" sqref="E1:E21">
      <formula1>Tipo</formula1>
      <formula2>0</formula2>
    </dataValidation>
    <dataValidation type="list" allowBlank="1" showInputMessage="1" showErrorMessage="1" promptTitle="ATTENZIONE" prompt="Inserire il codice della categoria di Opera generale (OG) o speciale (OS)!" errorTitle="ATTENZIONE" error="Selezionare un valore dall'elenco!" sqref="C1:C21">
      <formula1>Categorie</formula1>
      <formula2>0</formula2>
    </dataValidation>
    <dataValidation allowBlank="1" errorTitle="ATTENZIONE" error="Selezionare un valore dall'elenco!" sqref="F2:F21"/>
  </dataValidations>
  <printOptions/>
  <pageMargins left="0.7479166666666667" right="0.7479166666666667" top="0.4201388888888889" bottom="0.44027777777777777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3:G5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3" width="20.28125" style="0" customWidth="1"/>
    <col min="4" max="4" width="7.421875" style="0" customWidth="1"/>
    <col min="5" max="5" width="6.00390625" style="0" customWidth="1"/>
    <col min="6" max="6" width="24.421875" style="0" customWidth="1"/>
    <col min="7" max="7" width="10.00390625" style="5" customWidth="1"/>
    <col min="9" max="9" width="8.140625" style="0" customWidth="1"/>
  </cols>
  <sheetData>
    <row r="3" spans="1:7" ht="12.75">
      <c r="A3" s="8" t="s">
        <v>13</v>
      </c>
      <c r="B3" s="9"/>
      <c r="C3" s="9"/>
      <c r="D3" s="9"/>
      <c r="E3" s="10"/>
      <c r="G3"/>
    </row>
    <row r="4" spans="1:7" ht="12.75">
      <c r="A4" s="8" t="s">
        <v>4</v>
      </c>
      <c r="B4" s="8" t="s">
        <v>2</v>
      </c>
      <c r="C4" s="8" t="s">
        <v>3</v>
      </c>
      <c r="D4" s="8" t="s">
        <v>5</v>
      </c>
      <c r="E4" s="10" t="s">
        <v>100</v>
      </c>
      <c r="G4"/>
    </row>
    <row r="5" spans="1:7" ht="12.75">
      <c r="A5" s="11" t="s">
        <v>125</v>
      </c>
      <c r="B5" s="11" t="s">
        <v>125</v>
      </c>
      <c r="C5" s="11" t="s">
        <v>125</v>
      </c>
      <c r="D5" s="11" t="s">
        <v>125</v>
      </c>
      <c r="E5" s="12"/>
      <c r="G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B52"/>
  <sheetViews>
    <sheetView zoomScalePageLayoutView="0" workbookViewId="0" topLeftCell="A31">
      <selection activeCell="A49" sqref="A49"/>
    </sheetView>
  </sheetViews>
  <sheetFormatPr defaultColWidth="9.140625" defaultRowHeight="12.75"/>
  <cols>
    <col min="1" max="1" width="11.140625" style="0" customWidth="1"/>
    <col min="2" max="2" width="105.421875" style="0" customWidth="1"/>
  </cols>
  <sheetData>
    <row r="1" spans="1:2" ht="12.75">
      <c r="A1" s="6" t="s">
        <v>10</v>
      </c>
      <c r="B1" t="s">
        <v>14</v>
      </c>
    </row>
    <row r="2" spans="1:2" ht="12.75">
      <c r="A2" t="s">
        <v>7</v>
      </c>
      <c r="B2" t="s">
        <v>16</v>
      </c>
    </row>
    <row r="3" spans="1:2" ht="12.75">
      <c r="A3" t="s">
        <v>17</v>
      </c>
      <c r="B3" t="s">
        <v>18</v>
      </c>
    </row>
    <row r="4" spans="1:2" ht="12.75">
      <c r="A4" t="s">
        <v>19</v>
      </c>
      <c r="B4" t="s">
        <v>20</v>
      </c>
    </row>
    <row r="5" spans="1:2" ht="12.75">
      <c r="A5" t="s">
        <v>21</v>
      </c>
      <c r="B5" t="s">
        <v>22</v>
      </c>
    </row>
    <row r="6" spans="1:2" ht="12.75">
      <c r="A6" t="s">
        <v>23</v>
      </c>
      <c r="B6" t="s">
        <v>24</v>
      </c>
    </row>
    <row r="7" spans="1:2" ht="12.75">
      <c r="A7" t="s">
        <v>25</v>
      </c>
      <c r="B7" t="s">
        <v>26</v>
      </c>
    </row>
    <row r="8" spans="1:2" ht="12.75">
      <c r="A8" t="s">
        <v>27</v>
      </c>
      <c r="B8" t="s">
        <v>28</v>
      </c>
    </row>
    <row r="9" spans="1:2" ht="12.75">
      <c r="A9" t="s">
        <v>29</v>
      </c>
      <c r="B9" t="s">
        <v>30</v>
      </c>
    </row>
    <row r="10" spans="1:2" ht="12.75">
      <c r="A10" t="s">
        <v>31</v>
      </c>
      <c r="B10" t="s">
        <v>32</v>
      </c>
    </row>
    <row r="11" spans="1:2" ht="12.75">
      <c r="A11" t="s">
        <v>9</v>
      </c>
      <c r="B11" t="s">
        <v>33</v>
      </c>
    </row>
    <row r="12" spans="1:2" ht="12.75">
      <c r="A12" t="s">
        <v>34</v>
      </c>
      <c r="B12" t="s">
        <v>35</v>
      </c>
    </row>
    <row r="13" spans="1:2" ht="12.75">
      <c r="A13" t="s">
        <v>36</v>
      </c>
      <c r="B13" t="s">
        <v>37</v>
      </c>
    </row>
    <row r="14" spans="1:2" ht="12.75">
      <c r="A14" t="s">
        <v>38</v>
      </c>
      <c r="B14" t="s">
        <v>39</v>
      </c>
    </row>
    <row r="15" spans="1:2" ht="12.75">
      <c r="A15" t="s">
        <v>126</v>
      </c>
      <c r="B15" t="s">
        <v>127</v>
      </c>
    </row>
    <row r="16" spans="1:2" ht="12.75">
      <c r="A16" t="s">
        <v>128</v>
      </c>
      <c r="B16" t="s">
        <v>129</v>
      </c>
    </row>
    <row r="17" spans="1:2" ht="12.75">
      <c r="A17" t="s">
        <v>40</v>
      </c>
      <c r="B17" t="s">
        <v>41</v>
      </c>
    </row>
    <row r="18" spans="1:2" ht="12.75">
      <c r="A18" t="s">
        <v>11</v>
      </c>
      <c r="B18" t="s">
        <v>42</v>
      </c>
    </row>
    <row r="19" spans="1:2" ht="12.75">
      <c r="A19" t="s">
        <v>43</v>
      </c>
      <c r="B19" t="s">
        <v>44</v>
      </c>
    </row>
    <row r="20" spans="1:2" ht="12.75">
      <c r="A20" t="s">
        <v>45</v>
      </c>
      <c r="B20" t="s">
        <v>46</v>
      </c>
    </row>
    <row r="21" spans="1:2" ht="12.75">
      <c r="A21" t="s">
        <v>47</v>
      </c>
      <c r="B21" t="s">
        <v>48</v>
      </c>
    </row>
    <row r="22" spans="1:2" ht="12.75">
      <c r="A22" t="s">
        <v>49</v>
      </c>
      <c r="B22" t="s">
        <v>50</v>
      </c>
    </row>
    <row r="23" spans="1:2" ht="12.75">
      <c r="A23" t="s">
        <v>51</v>
      </c>
      <c r="B23" t="s">
        <v>52</v>
      </c>
    </row>
    <row r="24" spans="1:2" ht="12.75">
      <c r="A24" t="s">
        <v>53</v>
      </c>
      <c r="B24" t="s">
        <v>54</v>
      </c>
    </row>
    <row r="25" spans="1:2" ht="12.75">
      <c r="A25" t="s">
        <v>55</v>
      </c>
      <c r="B25" t="s">
        <v>56</v>
      </c>
    </row>
    <row r="26" spans="1:2" ht="12.75">
      <c r="A26" t="s">
        <v>130</v>
      </c>
      <c r="B26" t="s">
        <v>131</v>
      </c>
    </row>
    <row r="27" spans="1:2" ht="12.75">
      <c r="A27" t="s">
        <v>132</v>
      </c>
      <c r="B27" t="s">
        <v>133</v>
      </c>
    </row>
    <row r="28" spans="1:2" ht="12.75">
      <c r="A28" t="s">
        <v>57</v>
      </c>
      <c r="B28" t="s">
        <v>58</v>
      </c>
    </row>
    <row r="29" spans="1:2" ht="12.75">
      <c r="A29" t="s">
        <v>59</v>
      </c>
      <c r="B29" t="s">
        <v>60</v>
      </c>
    </row>
    <row r="30" spans="1:2" ht="12.75">
      <c r="A30" t="s">
        <v>61</v>
      </c>
      <c r="B30" t="s">
        <v>62</v>
      </c>
    </row>
    <row r="31" spans="1:2" ht="12.75">
      <c r="A31" t="s">
        <v>63</v>
      </c>
      <c r="B31" t="s">
        <v>64</v>
      </c>
    </row>
    <row r="32" spans="1:2" ht="12.75">
      <c r="A32" t="s">
        <v>65</v>
      </c>
      <c r="B32" t="s">
        <v>66</v>
      </c>
    </row>
    <row r="33" spans="1:2" ht="12.75">
      <c r="A33" t="s">
        <v>134</v>
      </c>
      <c r="B33" t="s">
        <v>135</v>
      </c>
    </row>
    <row r="34" spans="1:2" ht="12.75">
      <c r="A34" t="s">
        <v>136</v>
      </c>
      <c r="B34" t="s">
        <v>137</v>
      </c>
    </row>
    <row r="35" spans="1:2" ht="12.75">
      <c r="A35" t="s">
        <v>67</v>
      </c>
      <c r="B35" t="s">
        <v>68</v>
      </c>
    </row>
    <row r="36" spans="1:2" ht="12.75">
      <c r="A36" t="s">
        <v>138</v>
      </c>
      <c r="B36" t="s">
        <v>69</v>
      </c>
    </row>
    <row r="37" spans="1:2" ht="12.75">
      <c r="A37" t="s">
        <v>139</v>
      </c>
      <c r="B37" t="s">
        <v>140</v>
      </c>
    </row>
    <row r="38" spans="1:2" ht="12.75">
      <c r="A38" t="s">
        <v>70</v>
      </c>
      <c r="B38" t="s">
        <v>71</v>
      </c>
    </row>
    <row r="39" spans="1:2" ht="12.75">
      <c r="A39" t="s">
        <v>72</v>
      </c>
      <c r="B39" t="s">
        <v>73</v>
      </c>
    </row>
    <row r="40" spans="1:2" ht="12.75">
      <c r="A40" t="s">
        <v>74</v>
      </c>
      <c r="B40" t="s">
        <v>75</v>
      </c>
    </row>
    <row r="41" spans="1:2" ht="12.75">
      <c r="A41" t="s">
        <v>76</v>
      </c>
      <c r="B41" t="s">
        <v>77</v>
      </c>
    </row>
    <row r="42" spans="1:2" ht="12.75">
      <c r="A42" t="s">
        <v>78</v>
      </c>
      <c r="B42" t="s">
        <v>79</v>
      </c>
    </row>
    <row r="43" spans="1:2" ht="12.75">
      <c r="A43" t="s">
        <v>80</v>
      </c>
      <c r="B43" t="s">
        <v>81</v>
      </c>
    </row>
    <row r="44" spans="1:2" ht="12.75">
      <c r="A44" t="s">
        <v>82</v>
      </c>
      <c r="B44" t="s">
        <v>83</v>
      </c>
    </row>
    <row r="45" spans="1:2" ht="12.75">
      <c r="A45" t="s">
        <v>84</v>
      </c>
      <c r="B45" t="s">
        <v>85</v>
      </c>
    </row>
    <row r="46" spans="1:2" ht="12.75">
      <c r="A46" t="s">
        <v>86</v>
      </c>
      <c r="B46" t="s">
        <v>87</v>
      </c>
    </row>
    <row r="47" spans="1:2" ht="12.75">
      <c r="A47" t="s">
        <v>88</v>
      </c>
      <c r="B47" t="s">
        <v>89</v>
      </c>
    </row>
    <row r="48" spans="1:2" ht="12.75">
      <c r="A48" t="s">
        <v>90</v>
      </c>
      <c r="B48" t="s">
        <v>91</v>
      </c>
    </row>
    <row r="49" spans="1:2" ht="12.75">
      <c r="A49" t="s">
        <v>92</v>
      </c>
      <c r="B49" t="s">
        <v>93</v>
      </c>
    </row>
    <row r="50" spans="1:2" ht="12.75">
      <c r="A50" t="s">
        <v>94</v>
      </c>
      <c r="B50" t="s">
        <v>95</v>
      </c>
    </row>
    <row r="51" spans="1:2" ht="12.75">
      <c r="A51" t="s">
        <v>96</v>
      </c>
      <c r="B51" t="s">
        <v>97</v>
      </c>
    </row>
    <row r="52" spans="1:2" ht="12.75">
      <c r="A52" t="s">
        <v>141</v>
      </c>
      <c r="B52" t="s">
        <v>142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A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2.7109375" style="0" customWidth="1"/>
  </cols>
  <sheetData>
    <row r="1" ht="12.75">
      <c r="A1" s="6" t="s">
        <v>15</v>
      </c>
    </row>
    <row r="2" ht="12.75">
      <c r="A2" t="s">
        <v>98</v>
      </c>
    </row>
    <row r="3" ht="12.75">
      <c r="A3" t="s">
        <v>99</v>
      </c>
    </row>
    <row r="4" ht="12.75">
      <c r="A4" s="7"/>
    </row>
  </sheetData>
  <sheetProtection selectLockedCells="1" selectUnlockedCells="1"/>
  <autoFilter ref="A1:A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57421875" style="0" customWidth="1"/>
  </cols>
  <sheetData>
    <row r="1" ht="12.75">
      <c r="A1" t="s">
        <v>8</v>
      </c>
    </row>
    <row r="2" ht="12.75">
      <c r="A2" t="s">
        <v>12</v>
      </c>
    </row>
    <row r="3" ht="12.75">
      <c r="A3" t="s">
        <v>124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Bonazza Luca</dc:creator>
  <cp:keywords/>
  <dc:description/>
  <cp:lastModifiedBy>pr44226</cp:lastModifiedBy>
  <dcterms:created xsi:type="dcterms:W3CDTF">2015-07-09T13:11:22Z</dcterms:created>
  <dcterms:modified xsi:type="dcterms:W3CDTF">2018-07-26T09:18:00Z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